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cycleurope-my.sharepoint.com/personal/sami_kaskela_cycleurope_se/Documents/--==SPL==--/Nedladdningsbara från Rhythm/"/>
    </mc:Choice>
  </mc:AlternateContent>
  <xr:revisionPtr revIDLastSave="960" documentId="8_{352FC187-05E7-4C13-829B-EB9321407501}" xr6:coauthVersionLast="47" xr6:coauthVersionMax="47" xr10:uidLastSave="{1992AEDD-E092-4511-AFD9-6F377D981B38}"/>
  <workbookProtection workbookAlgorithmName="SHA-512" workbookHashValue="gwb1gpGLM1G4UzzqxfKo9bbNjFLVJ9AXXljihfWZnzbWG7bsLUocSwjEV1hf02ZG2JcvCtXdvwu6QLQrNPSErQ==" workbookSaltValue="+X83sJEiudJs1OU/lUyRxw==" workbookSpinCount="100000" lockStructure="1"/>
  <bookViews>
    <workbookView xWindow="-30828" yWindow="900" windowWidth="30936" windowHeight="16896" tabRatio="687" xr2:uid="{B1E5B95E-D406-4C70-9AA6-51B0F68ABBC7}"/>
  </bookViews>
  <sheets>
    <sheet name="Spec" sheetId="28" r:id="rId1"/>
    <sheet name="Lista" sheetId="27" state="hidden" r:id="rId2"/>
    <sheet name="Benämning" sheetId="29" state="hidden" r:id="rId3"/>
  </sheets>
  <definedNames>
    <definedName name="_xlnm._FilterDatabase" localSheetId="1" hidden="1">Lista!#REF!</definedName>
    <definedName name="_xlnm.Print_Area" localSheetId="1">Lista!#REF!</definedName>
    <definedName name="_xlnm.Print_Area" localSheetId="0">Spec!$A$1:$K$24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5" i="28" l="1"/>
  <c r="I24" i="28"/>
  <c r="I23" i="28"/>
  <c r="I22" i="28"/>
  <c r="I21" i="28"/>
  <c r="I20" i="28"/>
  <c r="I19" i="28"/>
  <c r="I18" i="28"/>
  <c r="I17" i="28"/>
  <c r="I16" i="28"/>
  <c r="I15" i="28"/>
  <c r="I14" i="28"/>
  <c r="E26" i="28"/>
  <c r="E25" i="28"/>
  <c r="E24" i="28"/>
  <c r="E23" i="28"/>
  <c r="E22" i="28"/>
  <c r="E21" i="28"/>
  <c r="E20" i="28"/>
  <c r="E19" i="28"/>
  <c r="E18" i="28"/>
  <c r="E17" i="28"/>
  <c r="E16" i="28"/>
  <c r="E15" i="28"/>
  <c r="E14" i="28"/>
  <c r="A26" i="28"/>
  <c r="A25" i="28"/>
  <c r="A24" i="28"/>
  <c r="A23" i="28"/>
  <c r="A22" i="28"/>
  <c r="A21" i="28"/>
  <c r="A20" i="28"/>
  <c r="A19" i="28"/>
  <c r="A18" i="28"/>
  <c r="A17" i="28"/>
  <c r="A16" i="28"/>
  <c r="A15" i="28"/>
  <c r="A14" i="28"/>
  <c r="K25" i="28"/>
  <c r="J25" i="28" s="1"/>
  <c r="K24" i="28"/>
  <c r="J24" i="28" s="1"/>
  <c r="K23" i="28"/>
  <c r="J23" i="28" s="1"/>
  <c r="K22" i="28"/>
  <c r="J22" i="28" s="1"/>
  <c r="K21" i="28"/>
  <c r="J21" i="28" s="1"/>
  <c r="K20" i="28"/>
  <c r="J20" i="28" s="1"/>
  <c r="K19" i="28"/>
  <c r="J19" i="28" s="1"/>
  <c r="K18" i="28"/>
  <c r="J18" i="28" s="1"/>
  <c r="K17" i="28"/>
  <c r="J17" i="28" s="1"/>
  <c r="K16" i="28"/>
  <c r="J16" i="28" s="1"/>
  <c r="K15" i="28"/>
  <c r="J15" i="28" s="1"/>
  <c r="K14" i="28"/>
  <c r="J14" i="28" s="1"/>
  <c r="G26" i="28"/>
  <c r="F26" i="28" s="1"/>
  <c r="G25" i="28"/>
  <c r="F25" i="28" s="1"/>
  <c r="G24" i="28"/>
  <c r="F24" i="28" s="1"/>
  <c r="G23" i="28"/>
  <c r="F23" i="28" s="1"/>
  <c r="G22" i="28"/>
  <c r="F22" i="28" s="1"/>
  <c r="G21" i="28"/>
  <c r="F21" i="28" s="1"/>
  <c r="G20" i="28"/>
  <c r="F20" i="28" s="1"/>
  <c r="G19" i="28"/>
  <c r="F19" i="28" s="1"/>
  <c r="G18" i="28"/>
  <c r="F18" i="28" s="1"/>
  <c r="G17" i="28"/>
  <c r="F17" i="28" s="1"/>
  <c r="G16" i="28"/>
  <c r="F16" i="28" s="1"/>
  <c r="G15" i="28"/>
  <c r="F15" i="28" s="1"/>
  <c r="G14" i="28"/>
  <c r="F14" i="28" s="1"/>
  <c r="C26" i="28"/>
  <c r="C25" i="28"/>
  <c r="C24" i="28"/>
  <c r="C23" i="28"/>
  <c r="C22" i="28"/>
  <c r="C21" i="28"/>
  <c r="C20" i="28"/>
  <c r="C19" i="28"/>
  <c r="C18" i="28"/>
  <c r="C17" i="28"/>
  <c r="C16" i="28"/>
  <c r="C15" i="28"/>
  <c r="C14" i="28"/>
  <c r="B14" i="28" s="1"/>
  <c r="B26" i="28" l="1"/>
  <c r="B25" i="28"/>
  <c r="E11" i="28"/>
  <c r="E8" i="28"/>
  <c r="B24" i="28" l="1"/>
  <c r="B23" i="28"/>
  <c r="B22" i="28"/>
  <c r="B21" i="28"/>
  <c r="B20" i="28"/>
  <c r="B19" i="28"/>
  <c r="B18" i="28"/>
  <c r="B17" i="28"/>
  <c r="B16" i="28"/>
  <c r="B15" i="28"/>
</calcChain>
</file>

<file path=xl/sharedStrings.xml><?xml version="1.0" encoding="utf-8"?>
<sst xmlns="http://schemas.openxmlformats.org/spreadsheetml/2006/main" count="16785" uniqueCount="3980">
  <si>
    <t>C2200152-090</t>
  </si>
  <si>
    <t>C2200152-110</t>
  </si>
  <si>
    <t>C2200261-105</t>
  </si>
  <si>
    <t>C4900410</t>
  </si>
  <si>
    <t>C4901085</t>
  </si>
  <si>
    <t>C8705065-1-12S</t>
  </si>
  <si>
    <t>C8705068-1-27S</t>
  </si>
  <si>
    <t>C2300249</t>
  </si>
  <si>
    <t>C2500164</t>
  </si>
  <si>
    <t>C2500188</t>
  </si>
  <si>
    <t>C8705068-1-01</t>
  </si>
  <si>
    <t>C8705068-1-01BC</t>
  </si>
  <si>
    <t>C8705068-1-35C</t>
  </si>
  <si>
    <t>C8705068-1-04-1</t>
  </si>
  <si>
    <t>C8705068-1-4-1C</t>
  </si>
  <si>
    <t>C8705129-2</t>
  </si>
  <si>
    <t>C8705129-2CA</t>
  </si>
  <si>
    <t>C8705102-1-11C</t>
  </si>
  <si>
    <t>C8705102-1-11EA</t>
  </si>
  <si>
    <t>C8705086-02</t>
  </si>
  <si>
    <t>C8705086-02C</t>
  </si>
  <si>
    <t>C8705068-1-12</t>
  </si>
  <si>
    <t>C8705068-2-19</t>
  </si>
  <si>
    <t>C4901462</t>
  </si>
  <si>
    <t>C4901540</t>
  </si>
  <si>
    <t>C8705068-1-01AC</t>
  </si>
  <si>
    <t>C8705129-2C</t>
  </si>
  <si>
    <t>C8705068-1-0411</t>
  </si>
  <si>
    <t>C8705068-1-411C</t>
  </si>
  <si>
    <t>C2200064</t>
  </si>
  <si>
    <t>C2200065</t>
  </si>
  <si>
    <t>C2200067</t>
  </si>
  <si>
    <t>C2300018</t>
  </si>
  <si>
    <t>C2300290</t>
  </si>
  <si>
    <t>C4900411</t>
  </si>
  <si>
    <t>C4901463</t>
  </si>
  <si>
    <t>C8205740</t>
  </si>
  <si>
    <t>C8205834-BK</t>
  </si>
  <si>
    <t>C7100584</t>
  </si>
  <si>
    <t>C7100596</t>
  </si>
  <si>
    <t>C7200039</t>
  </si>
  <si>
    <t>C7200053</t>
  </si>
  <si>
    <t>C8705068-2-01A</t>
  </si>
  <si>
    <t>C8705068-2-01AC</t>
  </si>
  <si>
    <t>C8705068-1-34C</t>
  </si>
  <si>
    <t>C8705188-E-01</t>
  </si>
  <si>
    <t>C8705058-1-11CE</t>
  </si>
  <si>
    <t>C8705186-E-11C</t>
  </si>
  <si>
    <t>C8705065-10-02</t>
  </si>
  <si>
    <t>C8705066-1-01</t>
  </si>
  <si>
    <t>C8705186-01</t>
  </si>
  <si>
    <t>C8705058-02</t>
  </si>
  <si>
    <t>C8705058-1-1C</t>
  </si>
  <si>
    <t>C8705068-2-12</t>
  </si>
  <si>
    <t>C8705068-2-20</t>
  </si>
  <si>
    <t>C2300288</t>
  </si>
  <si>
    <t>C6500024</t>
  </si>
  <si>
    <t>C6505190</t>
  </si>
  <si>
    <t>C3100100-116</t>
  </si>
  <si>
    <t>C8705065-1-124</t>
  </si>
  <si>
    <t>C8705195-06C</t>
  </si>
  <si>
    <t>C8705065-1-124C</t>
  </si>
  <si>
    <t>C4100354</t>
  </si>
  <si>
    <t>C8705017-03V3</t>
  </si>
  <si>
    <t>C4901536</t>
  </si>
  <si>
    <t>C7100226</t>
  </si>
  <si>
    <t>C7200050</t>
  </si>
  <si>
    <t>C7300028-318</t>
  </si>
  <si>
    <t>C8015191</t>
  </si>
  <si>
    <t>C8400053</t>
  </si>
  <si>
    <t>C8405069</t>
  </si>
  <si>
    <t>C3500026</t>
  </si>
  <si>
    <t>C3500059</t>
  </si>
  <si>
    <t>C8705065-1-02</t>
  </si>
  <si>
    <t>C8705195-03SV</t>
  </si>
  <si>
    <t>C8705017-11-28</t>
  </si>
  <si>
    <t>C8705065-1-10S</t>
  </si>
  <si>
    <t>C8705194-18C</t>
  </si>
  <si>
    <t>C8705058-08</t>
  </si>
  <si>
    <t>C8705065-1-04</t>
  </si>
  <si>
    <t>C8705195-04-01C</t>
  </si>
  <si>
    <t>C8705065-1-04AC</t>
  </si>
  <si>
    <t>C8705065-1-03</t>
  </si>
  <si>
    <t>C8705195-03-01</t>
  </si>
  <si>
    <t>C8705058-1-08EA</t>
  </si>
  <si>
    <t>C8705058-4-28B2</t>
  </si>
  <si>
    <t>C8705017-4-28B2</t>
  </si>
  <si>
    <t>C8705065-10-01</t>
  </si>
  <si>
    <t>C8705195-04C</t>
  </si>
  <si>
    <t>C2200066</t>
  </si>
  <si>
    <t>C4100365</t>
  </si>
  <si>
    <t>C8705018-RB-SV</t>
  </si>
  <si>
    <t>C7100481</t>
  </si>
  <si>
    <t>C8705067-1-02</t>
  </si>
  <si>
    <t>C8705144-1-03</t>
  </si>
  <si>
    <t>C8705058-13-28</t>
  </si>
  <si>
    <t>C8705068-1-33C</t>
  </si>
  <si>
    <t>C8705142-10-02C</t>
  </si>
  <si>
    <t>C8605213</t>
  </si>
  <si>
    <t>C8600016</t>
  </si>
  <si>
    <t>C3500033</t>
  </si>
  <si>
    <t>C8705186-S-11EA</t>
  </si>
  <si>
    <t>C7300027-318</t>
  </si>
  <si>
    <t>C3400038</t>
  </si>
  <si>
    <t>C3400002</t>
  </si>
  <si>
    <t>C8105213-V2</t>
  </si>
  <si>
    <t>C8100034</t>
  </si>
  <si>
    <t>C4100023</t>
  </si>
  <si>
    <t>C4305002</t>
  </si>
  <si>
    <t>C4200028</t>
  </si>
  <si>
    <t>C4200052</t>
  </si>
  <si>
    <t>C7100219</t>
  </si>
  <si>
    <t>C7100591</t>
  </si>
  <si>
    <t>C4100351</t>
  </si>
  <si>
    <t>C4901465</t>
  </si>
  <si>
    <t>C7200004</t>
  </si>
  <si>
    <t>C8705058-1RLBK</t>
  </si>
  <si>
    <t>C8705186-1RLBK</t>
  </si>
  <si>
    <t>C8705068-1-30C</t>
  </si>
  <si>
    <t>C2300001</t>
  </si>
  <si>
    <t>C8705142-1-11EA</t>
  </si>
  <si>
    <t>C8705142-10-02</t>
  </si>
  <si>
    <t>C8705065-1-21</t>
  </si>
  <si>
    <t>C8705065-1-21C</t>
  </si>
  <si>
    <t>C8705058-1-11C</t>
  </si>
  <si>
    <t>C8705065-10-1AC</t>
  </si>
  <si>
    <t>C3500020</t>
  </si>
  <si>
    <t>C7100689</t>
  </si>
  <si>
    <t>C7300027-350</t>
  </si>
  <si>
    <t>C2100160</t>
  </si>
  <si>
    <t>C2500162</t>
  </si>
  <si>
    <t>C4901162</t>
  </si>
  <si>
    <t>C8250038</t>
  </si>
  <si>
    <t>C2300456</t>
  </si>
  <si>
    <t>C3305776-EG</t>
  </si>
  <si>
    <t>C4100337</t>
  </si>
  <si>
    <t>C4200298</t>
  </si>
  <si>
    <t>C8200052</t>
  </si>
  <si>
    <t>C7200327-272</t>
  </si>
  <si>
    <t>C8015183</t>
  </si>
  <si>
    <t>C8100036</t>
  </si>
  <si>
    <t>C8705058-5</t>
  </si>
  <si>
    <t>C8705068-1-04-6</t>
  </si>
  <si>
    <t>C8705068-1-04-8</t>
  </si>
  <si>
    <t>C8705058-3-11EA</t>
  </si>
  <si>
    <t>C1350087</t>
  </si>
  <si>
    <t>C2300248</t>
  </si>
  <si>
    <t>C8405125</t>
  </si>
  <si>
    <t>C8705194-10</t>
  </si>
  <si>
    <t>C8705194-01FWC</t>
  </si>
  <si>
    <t>C8705194-03C</t>
  </si>
  <si>
    <t>C8705194-19</t>
  </si>
  <si>
    <t>C8705194-04C</t>
  </si>
  <si>
    <t>C7200322-316</t>
  </si>
  <si>
    <t>C3500117</t>
  </si>
  <si>
    <t>C2100165</t>
  </si>
  <si>
    <t>C2500163</t>
  </si>
  <si>
    <t>C6300101</t>
  </si>
  <si>
    <t>C3300085-170</t>
  </si>
  <si>
    <t>C8305427</t>
  </si>
  <si>
    <t>C8250028</t>
  </si>
  <si>
    <t>C8100017</t>
  </si>
  <si>
    <t>C8600004</t>
  </si>
  <si>
    <t>C3500034</t>
  </si>
  <si>
    <t>C2100163</t>
  </si>
  <si>
    <t>C2500185</t>
  </si>
  <si>
    <t>C3305778-EG</t>
  </si>
  <si>
    <t>C8305427/ZBK</t>
  </si>
  <si>
    <t>C3305681-170-EG</t>
  </si>
  <si>
    <t>C8705034-070</t>
  </si>
  <si>
    <t>C8705068-2-01BC</t>
  </si>
  <si>
    <t>C8705068-1-34CB</t>
  </si>
  <si>
    <t>C8705068-2-21</t>
  </si>
  <si>
    <t>C2200114-040</t>
  </si>
  <si>
    <t>C8705188-S-01</t>
  </si>
  <si>
    <t>C3305699-EG</t>
  </si>
  <si>
    <t>C8305641-BK</t>
  </si>
  <si>
    <t>C8305442</t>
  </si>
  <si>
    <t>C8025157</t>
  </si>
  <si>
    <t>C7100595</t>
  </si>
  <si>
    <t>C8200053</t>
  </si>
  <si>
    <t>C3300302-170</t>
  </si>
  <si>
    <t>C2100150</t>
  </si>
  <si>
    <t>C6505189</t>
  </si>
  <si>
    <t>C3300162-170</t>
  </si>
  <si>
    <t>C4100363</t>
  </si>
  <si>
    <t>C7300031-350</t>
  </si>
  <si>
    <t>C8100060</t>
  </si>
  <si>
    <t>C8200054</t>
  </si>
  <si>
    <t>C8705142-1-02</t>
  </si>
  <si>
    <t>C8705175-1020S</t>
  </si>
  <si>
    <t>C8705065-1-04F</t>
  </si>
  <si>
    <t>C8705142-10-02F</t>
  </si>
  <si>
    <t>C8705104-01-CB</t>
  </si>
  <si>
    <t>Benämning</t>
  </si>
  <si>
    <t>Styrlager</t>
  </si>
  <si>
    <t>Styre</t>
  </si>
  <si>
    <t>Frambroms</t>
  </si>
  <si>
    <t>Bakbroms</t>
  </si>
  <si>
    <t>Vevlager</t>
  </si>
  <si>
    <t>Vevparti</t>
  </si>
  <si>
    <t>Kedjeskydd</t>
  </si>
  <si>
    <t>Kedjeskyddsfäste</t>
  </si>
  <si>
    <t>Framväxel</t>
  </si>
  <si>
    <t>Bakväxel</t>
  </si>
  <si>
    <t>Kedja</t>
  </si>
  <si>
    <t>Kassett</t>
  </si>
  <si>
    <t>Framhjul</t>
  </si>
  <si>
    <t>Bakhjul</t>
  </si>
  <si>
    <t>Däck</t>
  </si>
  <si>
    <t>Pakethållare</t>
  </si>
  <si>
    <t>Sadel</t>
  </si>
  <si>
    <t>Sadelstolpe</t>
  </si>
  <si>
    <t>Sadelrörsklämma</t>
  </si>
  <si>
    <t>Framlampa</t>
  </si>
  <si>
    <t>C8015301</t>
  </si>
  <si>
    <t>Baklampa</t>
  </si>
  <si>
    <t>Låssats</t>
  </si>
  <si>
    <t>Stöd</t>
  </si>
  <si>
    <t>Pedaler</t>
  </si>
  <si>
    <t>Växelöra</t>
  </si>
  <si>
    <t>C7106261</t>
  </si>
  <si>
    <t>C8255845-BK</t>
  </si>
  <si>
    <t>C2306074</t>
  </si>
  <si>
    <t>C8015300</t>
  </si>
  <si>
    <t>C8705065-1-03A</t>
  </si>
  <si>
    <t>C8705142-10-4C</t>
  </si>
  <si>
    <t>C8705195-07C</t>
  </si>
  <si>
    <t>2018-2019</t>
  </si>
  <si>
    <t>C8705065-1-12SC</t>
  </si>
  <si>
    <t>C8205569-BK</t>
  </si>
  <si>
    <t>C8010021</t>
  </si>
  <si>
    <t>C8015162</t>
  </si>
  <si>
    <t>C8205737</t>
  </si>
  <si>
    <t>C8305642</t>
  </si>
  <si>
    <t>C8705188-E-02</t>
  </si>
  <si>
    <t>C4100364</t>
  </si>
  <si>
    <t>2020-2021</t>
  </si>
  <si>
    <t>2019-2021</t>
  </si>
  <si>
    <t>Rissa 7vxl 51cm svart</t>
  </si>
  <si>
    <t>Rissa 7vxl 55cm svart</t>
  </si>
  <si>
    <t>YQC3685301</t>
  </si>
  <si>
    <t>Starren 8vxl 53cm svart matt</t>
  </si>
  <si>
    <t>YQC3685801</t>
  </si>
  <si>
    <t>Starren 8vxl 58cm svart matt</t>
  </si>
  <si>
    <t>YQC3685302</t>
  </si>
  <si>
    <t>YQC3685802</t>
  </si>
  <si>
    <t>YQC3784701</t>
  </si>
  <si>
    <t>Åkulla 8vxl 47cm svart matt</t>
  </si>
  <si>
    <t>YQC3785101</t>
  </si>
  <si>
    <t>Åkulla 8vxl 51cm svart matt</t>
  </si>
  <si>
    <t>YQC3785501</t>
  </si>
  <si>
    <t>YQC3785102</t>
  </si>
  <si>
    <t>Åkulla 8vxl 51cm blå</t>
  </si>
  <si>
    <t>YQC3785502</t>
  </si>
  <si>
    <t>Åkulla 8vxl 55cm blå</t>
  </si>
  <si>
    <t>YQC3285301</t>
  </si>
  <si>
    <t>Salto 18vxl 53cm grå matt</t>
  </si>
  <si>
    <t>YQC3285801</t>
  </si>
  <si>
    <t>Salto 18vxl 58cm grå matt</t>
  </si>
  <si>
    <t>YQC3385101</t>
  </si>
  <si>
    <t>Nikka 18vxl 51cm grå matt</t>
  </si>
  <si>
    <t>YQC3385501</t>
  </si>
  <si>
    <t>YQC3085301</t>
  </si>
  <si>
    <t>Atto 8vxl 53cm svart matt</t>
  </si>
  <si>
    <t>YQC3085801</t>
  </si>
  <si>
    <t>Atto 8vxl 58cm svart matt</t>
  </si>
  <si>
    <t>YQC3085302</t>
  </si>
  <si>
    <t>YQC3085802</t>
  </si>
  <si>
    <t>YQC3184701</t>
  </si>
  <si>
    <t>Femto 8vxl 47cm svart matt</t>
  </si>
  <si>
    <t>YQC3185101</t>
  </si>
  <si>
    <t>Femto 8vxl 51cm svart matt</t>
  </si>
  <si>
    <t>YQC3185501</t>
  </si>
  <si>
    <t>Femto 8vxl 55cm svart matt</t>
  </si>
  <si>
    <t>YQC3185102</t>
  </si>
  <si>
    <t>Femto 8vxl 51cm blå</t>
  </si>
  <si>
    <t>YQC3185502</t>
  </si>
  <si>
    <t>Femto 8vxl 55cm blå</t>
  </si>
  <si>
    <t>YQC7065301</t>
  </si>
  <si>
    <t>YQC7065801</t>
  </si>
  <si>
    <t>YQC7065302</t>
  </si>
  <si>
    <t>YQC7065802</t>
  </si>
  <si>
    <t>YQC7165101</t>
  </si>
  <si>
    <t>YQC7165501</t>
  </si>
  <si>
    <t>YQC7165103</t>
  </si>
  <si>
    <t>YQC7165503</t>
  </si>
  <si>
    <t>YQM3075301</t>
  </si>
  <si>
    <t>YQM3075801</t>
  </si>
  <si>
    <t>YQM3175101</t>
  </si>
  <si>
    <t>YQM3175501</t>
  </si>
  <si>
    <t>YQM3175102</t>
  </si>
  <si>
    <t>YQM3175502</t>
  </si>
  <si>
    <t>YOM3775101</t>
  </si>
  <si>
    <t>YOM3775501</t>
  </si>
  <si>
    <t>C2105256</t>
  </si>
  <si>
    <t/>
  </si>
  <si>
    <t>C8305718</t>
  </si>
  <si>
    <t>C8305719</t>
  </si>
  <si>
    <t>C8025186</t>
  </si>
  <si>
    <t>C8705142-1-01</t>
  </si>
  <si>
    <t>C8705068-1-37C</t>
  </si>
  <si>
    <t>C8705068-1-38C</t>
  </si>
  <si>
    <t>C8705068-1-39CB</t>
  </si>
  <si>
    <t>C8705068-1-41C</t>
  </si>
  <si>
    <t>C8705194-26C</t>
  </si>
  <si>
    <t>C8705240-1-1-1</t>
  </si>
  <si>
    <t>C8705195-11C</t>
  </si>
  <si>
    <t>C8705142-1020C3</t>
  </si>
  <si>
    <t>C8705068-1-02BC</t>
  </si>
  <si>
    <t>C8705240-1-01BC</t>
  </si>
  <si>
    <t>C8705240-1-4-2C</t>
  </si>
  <si>
    <t>C8705068-2-02BC</t>
  </si>
  <si>
    <t>C8705188-E-04</t>
  </si>
  <si>
    <t>C8705142-10-7C</t>
  </si>
  <si>
    <t>C8705142-10-9C</t>
  </si>
  <si>
    <t>C8010029</t>
  </si>
  <si>
    <t>NAMN</t>
  </si>
  <si>
    <t>MODELLÅR</t>
  </si>
  <si>
    <t>BESKRIVNING</t>
  </si>
  <si>
    <t>BENÄMNING</t>
  </si>
  <si>
    <t>ART.NR</t>
  </si>
  <si>
    <t>Framgaffel</t>
  </si>
  <si>
    <t>Arikelnr</t>
  </si>
  <si>
    <t>C16099-210-09</t>
  </si>
  <si>
    <t>Framgaffel Monark Karin Svart</t>
  </si>
  <si>
    <t>C16099-210-16</t>
  </si>
  <si>
    <t>Framgaffel Monark Karin Vit</t>
  </si>
  <si>
    <t>C1350028</t>
  </si>
  <si>
    <t>Ramskylt/reklamplåt svart</t>
  </si>
  <si>
    <t>C1350032</t>
  </si>
  <si>
    <t>Växelöra MTB</t>
  </si>
  <si>
    <t>C1350038</t>
  </si>
  <si>
    <t>C1350075</t>
  </si>
  <si>
    <t>C1350076</t>
  </si>
  <si>
    <t>Växelöra MTB 2016-</t>
  </si>
  <si>
    <t>C1350077</t>
  </si>
  <si>
    <t>Växelöra till Zepto inl. 2 skr</t>
  </si>
  <si>
    <t>C1350078</t>
  </si>
  <si>
    <t>Växelöra hybrid 2017 -&gt;</t>
  </si>
  <si>
    <t>C1350081</t>
  </si>
  <si>
    <t>Växelöra Mjölner 27,5" 2017</t>
  </si>
  <si>
    <t>C1350085</t>
  </si>
  <si>
    <t>C1350086</t>
  </si>
  <si>
    <t>Växelöra El-cykel 2017-&gt;</t>
  </si>
  <si>
    <t>C1350088</t>
  </si>
  <si>
    <t>Växelöra Raidho 2018</t>
  </si>
  <si>
    <t>C1350089</t>
  </si>
  <si>
    <t>Växelöra till sport 18/ mtb 19</t>
  </si>
  <si>
    <t>C1350090</t>
  </si>
  <si>
    <t>Växelöra Rimfaxe 12 /Ultima 13</t>
  </si>
  <si>
    <t>C1350091</t>
  </si>
  <si>
    <t>Växelöra Lodur 2019</t>
  </si>
  <si>
    <t>C1350094</t>
  </si>
  <si>
    <t>Växelöra MTB 2016-2018</t>
  </si>
  <si>
    <t>C1350097</t>
  </si>
  <si>
    <t>Växelöra MTB Rask R10/R20/R30</t>
  </si>
  <si>
    <t>C1350098</t>
  </si>
  <si>
    <t>Växelöra MTB Stark 2020</t>
  </si>
  <si>
    <t>C1350100</t>
  </si>
  <si>
    <t>Växelöra MTB Stark/Kraft 2020</t>
  </si>
  <si>
    <t>C1350101</t>
  </si>
  <si>
    <t>Växelöra MTB Kraft K30/K50</t>
  </si>
  <si>
    <t>C1350102</t>
  </si>
  <si>
    <t>Växelöra Racer EXA E20</t>
  </si>
  <si>
    <t>C1350150</t>
  </si>
  <si>
    <t>Växelöra MTB R50/R60/R70</t>
  </si>
  <si>
    <t>C1350151</t>
  </si>
  <si>
    <t>Växelöra MTB Rask R80</t>
  </si>
  <si>
    <t>C1350152</t>
  </si>
  <si>
    <t>Växelöra MTB Modig M10/M20/M40</t>
  </si>
  <si>
    <t>C1350154</t>
  </si>
  <si>
    <t>Växelöra Gravel G1+</t>
  </si>
  <si>
    <t>C1350155</t>
  </si>
  <si>
    <t>Växelöra Gravel G1/G2/G3/G4</t>
  </si>
  <si>
    <t>C1350156</t>
  </si>
  <si>
    <t>Växelöra Racer Giga G30/G40</t>
  </si>
  <si>
    <t>C1355161</t>
  </si>
  <si>
    <t>Växelöra carbon racer</t>
  </si>
  <si>
    <t>C1356054</t>
  </si>
  <si>
    <t>Gummitätning bak-/ovansida</t>
  </si>
  <si>
    <t>C1410001</t>
  </si>
  <si>
    <t>Växelöra sport/MTB</t>
  </si>
  <si>
    <t>C1410002</t>
  </si>
  <si>
    <t>C1410004</t>
  </si>
  <si>
    <t>Växelöra dirt</t>
  </si>
  <si>
    <t>C1410011</t>
  </si>
  <si>
    <t>Växelöra sport</t>
  </si>
  <si>
    <t>C1410014</t>
  </si>
  <si>
    <t>Växelöra sirius extreme</t>
  </si>
  <si>
    <t>C1410020</t>
  </si>
  <si>
    <t>Växelöra racer</t>
  </si>
  <si>
    <t>C1410022</t>
  </si>
  <si>
    <t>Växelöra MTB/sport</t>
  </si>
  <si>
    <t>C1410023</t>
  </si>
  <si>
    <t>Växelöra MTB 2014-</t>
  </si>
  <si>
    <t>C1410024</t>
  </si>
  <si>
    <t>Växelöra MTB fs 2013-</t>
  </si>
  <si>
    <t>C1410026</t>
  </si>
  <si>
    <t>Växelöra racer 2013-</t>
  </si>
  <si>
    <t>C1410028</t>
  </si>
  <si>
    <t>Växelöra cx 2014-</t>
  </si>
  <si>
    <t>C1410030</t>
  </si>
  <si>
    <t>C1410032</t>
  </si>
  <si>
    <t>Växelöra racer 2014-</t>
  </si>
  <si>
    <t>C1410033</t>
  </si>
  <si>
    <t>Växelöra MTB 29" 2014-</t>
  </si>
  <si>
    <t>C1410034</t>
  </si>
  <si>
    <t>C1410035</t>
  </si>
  <si>
    <t>C1400003-160</t>
  </si>
  <si>
    <t>Framgaffel 507 1" svart gp</t>
  </si>
  <si>
    <t>C1400004-167</t>
  </si>
  <si>
    <t>Framgaffel 507 1 1/8" svart gp</t>
  </si>
  <si>
    <t>C1400020</t>
  </si>
  <si>
    <t>12" Framgaffel f.ersättning</t>
  </si>
  <si>
    <t>C1420008</t>
  </si>
  <si>
    <t>Gaffel 20" xct jr p20 40</t>
  </si>
  <si>
    <t>C1420018</t>
  </si>
  <si>
    <t>Gaffel 24" 1 1/8" xct pm s</t>
  </si>
  <si>
    <t>C1500020-160</t>
  </si>
  <si>
    <t>Framgaffel 559 1" svart</t>
  </si>
  <si>
    <t>C1500020-185</t>
  </si>
  <si>
    <t>C1500020-220</t>
  </si>
  <si>
    <t>C1500021-160</t>
  </si>
  <si>
    <t>Framgaffel 559 1 1/8" svart</t>
  </si>
  <si>
    <t>C1500021-185</t>
  </si>
  <si>
    <t>C1500021-220</t>
  </si>
  <si>
    <t>C1500022-250</t>
  </si>
  <si>
    <t>Framgaffel 559 1 1/8" sv iapd</t>
  </si>
  <si>
    <t>C1500023-220</t>
  </si>
  <si>
    <t>Framgaffel 559 1 1/8" sv igp</t>
  </si>
  <si>
    <t>C1520080</t>
  </si>
  <si>
    <t>Gaffel 26" 1 1/8"  xcm pmrl s</t>
  </si>
  <si>
    <t>C1520083</t>
  </si>
  <si>
    <t>Gaffel 26" 1 1/8"  xct pmmlo s</t>
  </si>
  <si>
    <t>C1520084</t>
  </si>
  <si>
    <t>Gaffel 26" 1 1/8"  xct pmmlo v</t>
  </si>
  <si>
    <t>C1520081</t>
  </si>
  <si>
    <t>Gaffel 27.5 1 1/8"  xcm pmrl s</t>
  </si>
  <si>
    <t>C1600040-185</t>
  </si>
  <si>
    <t>Framgaffel 622 1" svart gprb</t>
  </si>
  <si>
    <t>C1600040-220</t>
  </si>
  <si>
    <t>C1600041-185</t>
  </si>
  <si>
    <t>Framgaffel 622 1 1/ 8" sv gprb</t>
  </si>
  <si>
    <t>C1600041-220</t>
  </si>
  <si>
    <t>C1600042-185</t>
  </si>
  <si>
    <t>Framgaffel 622 1 1/ 8" gprbd</t>
  </si>
  <si>
    <t>C1600042-220</t>
  </si>
  <si>
    <t>C1600043-250</t>
  </si>
  <si>
    <t>Framgaffel 622 1 1/8" iapbRD</t>
  </si>
  <si>
    <t>C1600045-220</t>
  </si>
  <si>
    <t>Framgaffel 622/635 1" svart g</t>
  </si>
  <si>
    <t>C1600046-220</t>
  </si>
  <si>
    <t>Framgaffel 622 1 1/8" sv igp</t>
  </si>
  <si>
    <t>C1600047-250</t>
  </si>
  <si>
    <t>Framgaffel 622 1 1/8" sv iarbd</t>
  </si>
  <si>
    <t>C1600048-185</t>
  </si>
  <si>
    <t>Framgaffel 622 1 1/8" igprbd</t>
  </si>
  <si>
    <t>C1600048-220</t>
  </si>
  <si>
    <t>C1605057-337</t>
  </si>
  <si>
    <t>Framgaffel 622 1 1/ 8" Toste</t>
  </si>
  <si>
    <t>C1605219-193-BL</t>
  </si>
  <si>
    <t>Framgaffel 622 1 1/ 8" f.ebike</t>
  </si>
  <si>
    <t>C1605219-193-NR</t>
  </si>
  <si>
    <t>C1605677-173</t>
  </si>
  <si>
    <t>C1605677-193</t>
  </si>
  <si>
    <t>C1520082</t>
  </si>
  <si>
    <t>Gaffel 29" 1 1/8"  xcm pmrl s</t>
  </si>
  <si>
    <t>C1620013</t>
  </si>
  <si>
    <t>Gaffel 622 1 1/8" nex mlo</t>
  </si>
  <si>
    <t>C2100139</t>
  </si>
  <si>
    <t>Topplugg 1 1/8" ahead svart</t>
  </si>
  <si>
    <t>C2100141</t>
  </si>
  <si>
    <t>Styrlager 1-1/8"+1.5" integ</t>
  </si>
  <si>
    <t>C2100142</t>
  </si>
  <si>
    <t>C2100146</t>
  </si>
  <si>
    <t>Styrlager 1-1/8"+1.5" semi int</t>
  </si>
  <si>
    <t>Styrlager 1-1/8" semi integr</t>
  </si>
  <si>
    <t>C2100158</t>
  </si>
  <si>
    <t>Styrlager 1" silver gängat</t>
  </si>
  <si>
    <t>Styrlager 1-1/8" gäng.semi int</t>
  </si>
  <si>
    <t>Styrlager 1-1/8" gängat</t>
  </si>
  <si>
    <t>C2100167</t>
  </si>
  <si>
    <t>C2100168</t>
  </si>
  <si>
    <t>Styrlager 1" svart gängat</t>
  </si>
  <si>
    <t>C2100170</t>
  </si>
  <si>
    <t>Distansring styrlager 1" BH:10</t>
  </si>
  <si>
    <t>C2100172</t>
  </si>
  <si>
    <t>Distansring styrlager 1 1/8"</t>
  </si>
  <si>
    <t>C2100174</t>
  </si>
  <si>
    <t>C2100175</t>
  </si>
  <si>
    <t>C2100176</t>
  </si>
  <si>
    <t>Täcklock 1-1/8" konisk</t>
  </si>
  <si>
    <t>C2100178</t>
  </si>
  <si>
    <t>Styrlager 1-1/8"+1-1/4" integ</t>
  </si>
  <si>
    <t>C2100179</t>
  </si>
  <si>
    <t>Styrlager 1-1/8"</t>
  </si>
  <si>
    <t>C2100182</t>
  </si>
  <si>
    <t>Styrlager 1-1/8"+1.5"</t>
  </si>
  <si>
    <t>C2100183</t>
  </si>
  <si>
    <t>C2100184</t>
  </si>
  <si>
    <t>Styrlager 1-1/8" svart gängat</t>
  </si>
  <si>
    <t>Styrlager 1-1/8" svart låsbar</t>
  </si>
  <si>
    <t>C2200009</t>
  </si>
  <si>
    <t>Styrstam 1" alu/stål 45x190mm</t>
  </si>
  <si>
    <t>C2200011</t>
  </si>
  <si>
    <t>Styrstam 1" alu/stål 45x230mm</t>
  </si>
  <si>
    <t>C2200012</t>
  </si>
  <si>
    <t>Styrstam 1" alu/stål 45x280mm</t>
  </si>
  <si>
    <t>C2200025</t>
  </si>
  <si>
    <t>Styrstam 1 1/8" al/st 45x280mm</t>
  </si>
  <si>
    <t>C2200062</t>
  </si>
  <si>
    <t>Styrstam 1" alu ställbar</t>
  </si>
  <si>
    <t>C2200063</t>
  </si>
  <si>
    <t>Styrstam 1 1/8" alu ställbar</t>
  </si>
  <si>
    <t>Styrstam 1 1/8" 40x230mm</t>
  </si>
  <si>
    <t>C2200152-060</t>
  </si>
  <si>
    <t>Styrstam obvius 60</t>
  </si>
  <si>
    <t>C2200152-070</t>
  </si>
  <si>
    <t>Styrstam obvius 70</t>
  </si>
  <si>
    <t>C2200152-080</t>
  </si>
  <si>
    <t>Styrstam obvius 80</t>
  </si>
  <si>
    <t>Styrstam obvius 90</t>
  </si>
  <si>
    <t>C2200152-100</t>
  </si>
  <si>
    <t>Styrstam obvius 100</t>
  </si>
  <si>
    <t>Styrstam obvius 110</t>
  </si>
  <si>
    <t>C2200152-120</t>
  </si>
  <si>
    <t>Styrstam obvius 120</t>
  </si>
  <si>
    <t>C2200154-060</t>
  </si>
  <si>
    <t>Styrstam obvius MTB 60</t>
  </si>
  <si>
    <t>C2200154-070</t>
  </si>
  <si>
    <t>Styrstam obvius MTB 70</t>
  </si>
  <si>
    <t>C2200154-080</t>
  </si>
  <si>
    <t>Styrstam obvius MTB 80</t>
  </si>
  <si>
    <t>C2200154-090</t>
  </si>
  <si>
    <t>Styrstam obvius MTB 90</t>
  </si>
  <si>
    <t>C2200257-108</t>
  </si>
  <si>
    <t>Styrstam sport s.bar ahead 108</t>
  </si>
  <si>
    <t>C2200257-128</t>
  </si>
  <si>
    <t>Styrstam sport s.bar ahead 128</t>
  </si>
  <si>
    <t>Styrstam sport s.bar ahead 105</t>
  </si>
  <si>
    <t>Styre klassiker alu silver</t>
  </si>
  <si>
    <t>C2300005</t>
  </si>
  <si>
    <t>Styre MTB Junior svart</t>
  </si>
  <si>
    <t>Styre ctb alu silver</t>
  </si>
  <si>
    <t>C2300019</t>
  </si>
  <si>
    <t>Styre ctb alu svart</t>
  </si>
  <si>
    <t>Styre Hybrid flatbar</t>
  </si>
  <si>
    <t>Styre Hybrid risebar</t>
  </si>
  <si>
    <t>C2300289</t>
  </si>
  <si>
    <t>Styre klassiker alu svart</t>
  </si>
  <si>
    <t>Styre Obvius flatbar</t>
  </si>
  <si>
    <t>C2300459</t>
  </si>
  <si>
    <t>Styre Obvius risebar</t>
  </si>
  <si>
    <t>C2300460</t>
  </si>
  <si>
    <t>C2300461</t>
  </si>
  <si>
    <t>C2500005</t>
  </si>
  <si>
    <t>Handtag revoshift 90/120mm</t>
  </si>
  <si>
    <t>C2500008</t>
  </si>
  <si>
    <t>Handtag med reflex 115mm svart</t>
  </si>
  <si>
    <t>C2500012</t>
  </si>
  <si>
    <t>Handtag 90/120mm svart/grå</t>
  </si>
  <si>
    <t>C2500014</t>
  </si>
  <si>
    <t>C2500020</t>
  </si>
  <si>
    <t>Handtag junior zalmiak 90mm sv</t>
  </si>
  <si>
    <t>C2500057</t>
  </si>
  <si>
    <t>Handtag Clik 90/123 Svarta</t>
  </si>
  <si>
    <t>C2500058</t>
  </si>
  <si>
    <t>Handtag Ergo 90/120 Svarta</t>
  </si>
  <si>
    <t>Handtag bio 130mm svart/grå</t>
  </si>
  <si>
    <t>Handtag bio 90/130 svart/grå</t>
  </si>
  <si>
    <t>Handtag bio+ 130mm svart/grå</t>
  </si>
  <si>
    <t>C2500165</t>
  </si>
  <si>
    <t>Handtag bio+ 90/130 svart/grå</t>
  </si>
  <si>
    <t>C2500184</t>
  </si>
  <si>
    <t>Handtag comfo 130mm svart</t>
  </si>
  <si>
    <t>Handtag comfo 90/130 svart</t>
  </si>
  <si>
    <t>C2500189</t>
  </si>
  <si>
    <t>C2500207</t>
  </si>
  <si>
    <t>Handtag mitis 130mm sv/vit</t>
  </si>
  <si>
    <t>C2500210</t>
  </si>
  <si>
    <t>Handtag sorbeo 125mm sv/grå</t>
  </si>
  <si>
    <t>C2500212</t>
  </si>
  <si>
    <t>Handtag cardo 130mm sv/grå</t>
  </si>
  <si>
    <t>C2500230</t>
  </si>
  <si>
    <t>Handtag junior 86/100mm svart</t>
  </si>
  <si>
    <t>C2500231</t>
  </si>
  <si>
    <t>Handtag junior 60/100mm svart</t>
  </si>
  <si>
    <t>C2500232</t>
  </si>
  <si>
    <t>Handtag junior 92mm svart</t>
  </si>
  <si>
    <t>C2500233</t>
  </si>
  <si>
    <t>Handtag junior 100mm svart</t>
  </si>
  <si>
    <t>894370</t>
  </si>
  <si>
    <t>Styrpluggar 20/set svart</t>
  </si>
  <si>
    <t>C2600205</t>
  </si>
  <si>
    <t>Styrband cork vit</t>
  </si>
  <si>
    <t>C2600206</t>
  </si>
  <si>
    <t>Styrband cork svart</t>
  </si>
  <si>
    <t>C2600209</t>
  </si>
  <si>
    <t>Styrband cork celeste</t>
  </si>
  <si>
    <t>Vevlager 68x116mm</t>
  </si>
  <si>
    <t>C3100100-118</t>
  </si>
  <si>
    <t>Vevlager 68x118mm</t>
  </si>
  <si>
    <t>C3100100-122</t>
  </si>
  <si>
    <t>Vevlager 68x122mm</t>
  </si>
  <si>
    <t>C3100101-110</t>
  </si>
  <si>
    <t>Vevlager 68x110mm</t>
  </si>
  <si>
    <t>C3100101-113</t>
  </si>
  <si>
    <t>Vevlager 68x113mm</t>
  </si>
  <si>
    <t>C3100101-115</t>
  </si>
  <si>
    <t>Vevlager 68x115mm</t>
  </si>
  <si>
    <t>C3100101-119</t>
  </si>
  <si>
    <t>Vevlager 68x119mm</t>
  </si>
  <si>
    <t>C3100101-122</t>
  </si>
  <si>
    <t>C3100101-127</t>
  </si>
  <si>
    <t>Vevlager 68x127mm</t>
  </si>
  <si>
    <t>C3300000</t>
  </si>
  <si>
    <t>Vevparti alu/stål 42t 170mm</t>
  </si>
  <si>
    <t>C3300001</t>
  </si>
  <si>
    <t>Vevparti 92mm disc 32t 170mm</t>
  </si>
  <si>
    <t>C3300002</t>
  </si>
  <si>
    <t>Vevparti 92mm disc 32t 127mm</t>
  </si>
  <si>
    <t>C3300004</t>
  </si>
  <si>
    <t>Vevparti 46t 170mm</t>
  </si>
  <si>
    <t>C3300005</t>
  </si>
  <si>
    <t>Vevparti 107mm disc 38t 170mm</t>
  </si>
  <si>
    <t>C3300006</t>
  </si>
  <si>
    <t>Vevparti 90mm disc 38t 170mm</t>
  </si>
  <si>
    <t>C3300007</t>
  </si>
  <si>
    <t>Vevparti 92mm disc 32t 152mm</t>
  </si>
  <si>
    <t>C3300011</t>
  </si>
  <si>
    <t>Vevparti alu 42t 170mm</t>
  </si>
  <si>
    <t>C3300052-170</t>
  </si>
  <si>
    <t>Vevparti 92mm disc 38t 170mm</t>
  </si>
  <si>
    <t>C3300055</t>
  </si>
  <si>
    <t>Vevparti swift 44t 170mm</t>
  </si>
  <si>
    <t>C3300080-170</t>
  </si>
  <si>
    <t>Vevparti 22/32/42 170mm</t>
  </si>
  <si>
    <t>C3300082-170</t>
  </si>
  <si>
    <t>Vevparti 39/50 170mm</t>
  </si>
  <si>
    <t>Vevparti 110mm disc 38t 170mm</t>
  </si>
  <si>
    <t>C3300086-170</t>
  </si>
  <si>
    <t>C3300094-102</t>
  </si>
  <si>
    <t>Vevparti 28t 102mm stål</t>
  </si>
  <si>
    <t>Vevparti 92mm disc 42t 170mm</t>
  </si>
  <si>
    <t>Vevparti 48t 170mm</t>
  </si>
  <si>
    <t>C3300304-170</t>
  </si>
  <si>
    <t>Vevparti 22/32/44 170mm silver</t>
  </si>
  <si>
    <t>Vevparti EGOING 38t 170mm</t>
  </si>
  <si>
    <t>Vevparti EGOING 42t 170mm</t>
  </si>
  <si>
    <t>Vevparti EGOING 44t 170mm</t>
  </si>
  <si>
    <t>C8705194-06</t>
  </si>
  <si>
    <t>Spindel till framdrev</t>
  </si>
  <si>
    <t>C8705194-09</t>
  </si>
  <si>
    <t>Framdrev EGOING 44T</t>
  </si>
  <si>
    <t>Vevarmar EGOING 170mm</t>
  </si>
  <si>
    <t>Kedja 3/32" antirostbehandlad</t>
  </si>
  <si>
    <t>C3400003</t>
  </si>
  <si>
    <t>Kedja 1/8" svart</t>
  </si>
  <si>
    <t>C3400004</t>
  </si>
  <si>
    <t>Kedja 1/8" antirostbehandlad</t>
  </si>
  <si>
    <t>C3400005</t>
  </si>
  <si>
    <t>Kedja 1/8" silver</t>
  </si>
  <si>
    <t>C3400006</t>
  </si>
  <si>
    <t>Kedja 3/32" brun</t>
  </si>
  <si>
    <t>C3400007</t>
  </si>
  <si>
    <t>kedja 3/32" antirostbehandlad</t>
  </si>
  <si>
    <t>C3400010</t>
  </si>
  <si>
    <t>Kedja 3/32" silent antirost</t>
  </si>
  <si>
    <t>C3400012</t>
  </si>
  <si>
    <t>Kedja 3/32" silver/svart</t>
  </si>
  <si>
    <t>C3400013</t>
  </si>
  <si>
    <t>Kedja 1/2x11/128 silver/silver</t>
  </si>
  <si>
    <t>C3400014</t>
  </si>
  <si>
    <t>Kedjelås 1/8" svart</t>
  </si>
  <si>
    <t>C3400021</t>
  </si>
  <si>
    <t>Kedjelås 3/32" "missing link"</t>
  </si>
  <si>
    <t>C3400022</t>
  </si>
  <si>
    <t>Kedja 3/32" El/BMX antirost</t>
  </si>
  <si>
    <t>C3400044</t>
  </si>
  <si>
    <t>Kedjelänk 1/8" svart (10)</t>
  </si>
  <si>
    <t>C3400045</t>
  </si>
  <si>
    <t>Kedjelås 1/2 x 1/128" CL559S</t>
  </si>
  <si>
    <t>C3400049</t>
  </si>
  <si>
    <t>Kedjelås 1/2x1 1/128" snap-on</t>
  </si>
  <si>
    <t>C3400050</t>
  </si>
  <si>
    <t>Kedja 1/2x11/128 silver/grå</t>
  </si>
  <si>
    <t>C3500009</t>
  </si>
  <si>
    <t>Pedaler sport kombi alu</t>
  </si>
  <si>
    <t>C3500012</t>
  </si>
  <si>
    <t>Pedaler MTB alu</t>
  </si>
  <si>
    <t>Pedaler MTB stål</t>
  </si>
  <si>
    <t>C3500022</t>
  </si>
  <si>
    <t>Pedaler 9/16" city alu</t>
  </si>
  <si>
    <t>C3500023</t>
  </si>
  <si>
    <t>Pedaler 1/2" city alu</t>
  </si>
  <si>
    <t>C3500025</t>
  </si>
  <si>
    <t>Pedaler 1/2" city svarta</t>
  </si>
  <si>
    <t>Pedaler 9/16" city svarta</t>
  </si>
  <si>
    <t>C3500030</t>
  </si>
  <si>
    <t>Pedaler BMX alu svarta</t>
  </si>
  <si>
    <t>C3500032</t>
  </si>
  <si>
    <t>Pedaler 9/16" sport svarta</t>
  </si>
  <si>
    <t>Pedaler sport stål svarta</t>
  </si>
  <si>
    <t>Pedaler 9/16" aluminium</t>
  </si>
  <si>
    <t>C3500043</t>
  </si>
  <si>
    <t>Pedalkloss "SPD"-typ</t>
  </si>
  <si>
    <t>C3500044</t>
  </si>
  <si>
    <t>Pedalkloss look arc-1 röd</t>
  </si>
  <si>
    <t>C3500052</t>
  </si>
  <si>
    <t>Pedaler 9/16" barn svarta</t>
  </si>
  <si>
    <t>C3500053</t>
  </si>
  <si>
    <t>Pedaler 1/2" barn svarta</t>
  </si>
  <si>
    <t>Pedaler city ergo svart</t>
  </si>
  <si>
    <t>C3500067</t>
  </si>
  <si>
    <t>Pedalkloss look keo röd</t>
  </si>
  <si>
    <t>C3500115</t>
  </si>
  <si>
    <t>Pedaler BMX "bikepark"</t>
  </si>
  <si>
    <t>Pedaler sport alu svarta</t>
  </si>
  <si>
    <t>C3500149</t>
  </si>
  <si>
    <t>Pedaler sport  alu</t>
  </si>
  <si>
    <t>C3650016</t>
  </si>
  <si>
    <t>Kedjekrans 3/32" 16t</t>
  </si>
  <si>
    <t>C3650017</t>
  </si>
  <si>
    <t>Kedjekrans 3/32" 17t</t>
  </si>
  <si>
    <t>C3650018</t>
  </si>
  <si>
    <t>Kedjekrans 3/32" 18t</t>
  </si>
  <si>
    <t>C3650019</t>
  </si>
  <si>
    <t>Kedjekrans 3/32" 19t</t>
  </si>
  <si>
    <t>85790127</t>
  </si>
  <si>
    <t>Växelskydd för bakväxel svart</t>
  </si>
  <si>
    <t>C4100001</t>
  </si>
  <si>
    <t>Hjul fram 406-20 std/silver fa</t>
  </si>
  <si>
    <t>C4100003</t>
  </si>
  <si>
    <t>Hjul fram 559-21 std/silver fa</t>
  </si>
  <si>
    <t>C4100006</t>
  </si>
  <si>
    <t>Hjul fram 559-19 db/silver fa</t>
  </si>
  <si>
    <t>C4100007</t>
  </si>
  <si>
    <t>Hjul fram 559-19 db/silver qr</t>
  </si>
  <si>
    <t>C4100008</t>
  </si>
  <si>
    <t>Hjul fram 559-19 db/svart fa</t>
  </si>
  <si>
    <t>C4100009</t>
  </si>
  <si>
    <t>Hjul fram 559-19 db/svart qr</t>
  </si>
  <si>
    <t>C4100015</t>
  </si>
  <si>
    <t>Hjul fram 622-20 std/silver fa</t>
  </si>
  <si>
    <t>Hjul fram 622-19 db/svart fa</t>
  </si>
  <si>
    <t>C4100024</t>
  </si>
  <si>
    <t>Hjul fram 622-19 db/svart qr</t>
  </si>
  <si>
    <t>C4100026</t>
  </si>
  <si>
    <t>Hjul fram 635-20 rostfri fa</t>
  </si>
  <si>
    <t>C4100081</t>
  </si>
  <si>
    <t>Hjul fram 622-19 db/silver fa</t>
  </si>
  <si>
    <t>C4100082</t>
  </si>
  <si>
    <t>Hjul fram 622-19 db/si dynamo</t>
  </si>
  <si>
    <t>C4100083</t>
  </si>
  <si>
    <t>Hjul fram 622-19 db/sv dynamo</t>
  </si>
  <si>
    <t>C4100131</t>
  </si>
  <si>
    <t>Hjul fram 305mm sv/si alu</t>
  </si>
  <si>
    <t>C4100132</t>
  </si>
  <si>
    <t>Hjul fram 406mm alu sv/si fa</t>
  </si>
  <si>
    <t>C4100215</t>
  </si>
  <si>
    <t>Hjul fram 622-19 db/sv rbf</t>
  </si>
  <si>
    <t>C4100274</t>
  </si>
  <si>
    <t>Hjul fram 622-19 db/sv rbd</t>
  </si>
  <si>
    <t>C4100334</t>
  </si>
  <si>
    <t>Hjul fram 507-19 db/sv fa</t>
  </si>
  <si>
    <t>C4100335</t>
  </si>
  <si>
    <t>Hjul fram 507-19 db/sv bsq</t>
  </si>
  <si>
    <t>C4100336</t>
  </si>
  <si>
    <t>Hjul fram 559-19 db/sv bsq</t>
  </si>
  <si>
    <t>Hjul fram 622-21 db/sv bsq</t>
  </si>
  <si>
    <t>C4100338</t>
  </si>
  <si>
    <t>Hjul fram 622-22 db/sv rbd</t>
  </si>
  <si>
    <t>C4100349</t>
  </si>
  <si>
    <t>Hjul fram 622-19 db/sv rb el</t>
  </si>
  <si>
    <t>Hjul fram 622-19 db/sv elmotor</t>
  </si>
  <si>
    <t>C4100352</t>
  </si>
  <si>
    <t>Hjul fram 622-19 db/guld elmot</t>
  </si>
  <si>
    <t>C4100356</t>
  </si>
  <si>
    <t>Hjul fram 622-19 db/guld rb el</t>
  </si>
  <si>
    <t>C4100357</t>
  </si>
  <si>
    <t>Hjul fram 622-19 db/blå rb el</t>
  </si>
  <si>
    <t>Hjul fram 406-19 db/si db el</t>
  </si>
  <si>
    <t>Hjul fram 622-19 db/sv db el</t>
  </si>
  <si>
    <t>C4100519</t>
  </si>
  <si>
    <t>Hjul fram 622-19 fluenta race</t>
  </si>
  <si>
    <t>C4100531</t>
  </si>
  <si>
    <t>Hjul fram 622 Viginti 9</t>
  </si>
  <si>
    <t>C4100533</t>
  </si>
  <si>
    <t>Hjul fram 584 Viginti 7.5</t>
  </si>
  <si>
    <t>C4200004</t>
  </si>
  <si>
    <t>Hjul bak 559-21 std/si 8/9d qr</t>
  </si>
  <si>
    <t>C4200005</t>
  </si>
  <si>
    <t>Hjul bak 559-21 std/si gäng fa</t>
  </si>
  <si>
    <t>C4200006</t>
  </si>
  <si>
    <t>Hjul bak 559-19 db/silv 0vxl</t>
  </si>
  <si>
    <t>C4200007</t>
  </si>
  <si>
    <t>Hjul bak 559-19 db/si Nexus®7</t>
  </si>
  <si>
    <t>C4200010</t>
  </si>
  <si>
    <t>Hjul bak 559-19 db/si 8/9d qr</t>
  </si>
  <si>
    <t>C4200011</t>
  </si>
  <si>
    <t>Hjul bak 559-19 db/si gäng fa</t>
  </si>
  <si>
    <t>C4200012</t>
  </si>
  <si>
    <t>Hjul bak 559-19 db/sv 8/9d qr</t>
  </si>
  <si>
    <t>C4200023</t>
  </si>
  <si>
    <t>Hjul bak 622-19 db/si gäng fa</t>
  </si>
  <si>
    <t>C4200024</t>
  </si>
  <si>
    <t>Hjul bak 622-19 db/si 0-vxl</t>
  </si>
  <si>
    <t>C4200025</t>
  </si>
  <si>
    <t>Hjul bak 622-19 db/si Nexus®3</t>
  </si>
  <si>
    <t>C4200026</t>
  </si>
  <si>
    <t>Hjul bak 622-19 db/si Nexus®7</t>
  </si>
  <si>
    <t>C4200027</t>
  </si>
  <si>
    <t>Hjul bak 622-19 db/sv 0vxl</t>
  </si>
  <si>
    <t>Hjul bak 622-19 db/sv Nexus®3</t>
  </si>
  <si>
    <t>C4200035</t>
  </si>
  <si>
    <t>Hjul bak 622-19 db/sv 8/9d qr</t>
  </si>
  <si>
    <t>C4200037</t>
  </si>
  <si>
    <t>Hjul bak 635-20 rostfri 0vxl</t>
  </si>
  <si>
    <t>Hjul bak 622-19 db/sv Nexus®7</t>
  </si>
  <si>
    <t>C4200104</t>
  </si>
  <si>
    <t>Hjul bak 507-19 std/si Nexus®3</t>
  </si>
  <si>
    <t>C4200109</t>
  </si>
  <si>
    <t>Hjul bak 559-19 db/si Nexus®3</t>
  </si>
  <si>
    <t>C4200130</t>
  </si>
  <si>
    <t>Hjul bak 622-21 std/si 8/9d qr</t>
  </si>
  <si>
    <t>C4200131</t>
  </si>
  <si>
    <t>Hjul bak 622-21 std/si gäng fa</t>
  </si>
  <si>
    <t>C4200132</t>
  </si>
  <si>
    <t>Hjul bak 622-21 std/silv 0vxl</t>
  </si>
  <si>
    <t>C4200133</t>
  </si>
  <si>
    <t>Hjul bak 622-21 std/si Nexus®3</t>
  </si>
  <si>
    <t>C4200134</t>
  </si>
  <si>
    <t>Hjul bak 622-19 std/si Nexus®7</t>
  </si>
  <si>
    <t>C4200146</t>
  </si>
  <si>
    <t>Hjul bak 305mm sv/si</t>
  </si>
  <si>
    <t>C4200147</t>
  </si>
  <si>
    <t>Hjul bak 406mm sv/sil 0-vxl</t>
  </si>
  <si>
    <t>C4200148</t>
  </si>
  <si>
    <t>Hjul bak 406mm sv/sil Nexus®3</t>
  </si>
  <si>
    <t>Hjul bak 622-21 db/sv 8-10 bsq</t>
  </si>
  <si>
    <t>C4200299</t>
  </si>
  <si>
    <t>Hjul bak 622-17 db/sv Nexus 7</t>
  </si>
  <si>
    <t>C4200338</t>
  </si>
  <si>
    <t>Hjul bak 507-19 db/sv Nexus®3</t>
  </si>
  <si>
    <t>C4200340</t>
  </si>
  <si>
    <t>Hjul bak 507-19 db/sv 8/9d bsq</t>
  </si>
  <si>
    <t>C4200342</t>
  </si>
  <si>
    <t>Hjul bak 559-19 db/sv 8/9d bsq</t>
  </si>
  <si>
    <t>C4200519</t>
  </si>
  <si>
    <t>Hjul bak 622-19 fluenta race</t>
  </si>
  <si>
    <t>C4200531</t>
  </si>
  <si>
    <t>Hjul bak 622 Viginti 9</t>
  </si>
  <si>
    <t>C4200533</t>
  </si>
  <si>
    <t>Hjul bak 584 Viginti 7.5</t>
  </si>
  <si>
    <t>Framnav axel M9X1 36h fa</t>
  </si>
  <si>
    <t>59450000</t>
  </si>
  <si>
    <t>Kupolmutter FG 7.9mm 26g</t>
  </si>
  <si>
    <t>59470000</t>
  </si>
  <si>
    <t>Kupolmutter FG 9.5mm 26g</t>
  </si>
  <si>
    <t>59480000</t>
  </si>
  <si>
    <t>Kupolmutter 3/8" 24g unf</t>
  </si>
  <si>
    <t>8111100</t>
  </si>
  <si>
    <t>Axel fram 9x140mm crmo</t>
  </si>
  <si>
    <t>8171583</t>
  </si>
  <si>
    <t>Bricka rostfri 10.5mm</t>
  </si>
  <si>
    <t>819296</t>
  </si>
  <si>
    <t>Bromsbygel rostfri 25.4mm</t>
  </si>
  <si>
    <t>82998311</t>
  </si>
  <si>
    <t>Axelsats fram 9x140mm cromo</t>
  </si>
  <si>
    <t>82998312</t>
  </si>
  <si>
    <t>Axelsats bak 9.5x175mm cromo</t>
  </si>
  <si>
    <t>82998314</t>
  </si>
  <si>
    <t>Axelsats fram 10x145mm cromo</t>
  </si>
  <si>
    <t>82998315</t>
  </si>
  <si>
    <t>Axelsats bak 10x175mm cromo</t>
  </si>
  <si>
    <t>82998316</t>
  </si>
  <si>
    <t>Axelsats fram 9x108mm qr</t>
  </si>
  <si>
    <t>82998318</t>
  </si>
  <si>
    <t>Axelsats bak 10x140mm qr</t>
  </si>
  <si>
    <t>82998319</t>
  </si>
  <si>
    <t>Axelsats bak 10x145mm qr</t>
  </si>
  <si>
    <t>C4350002</t>
  </si>
  <si>
    <t>Snabbkopplingsset hjul</t>
  </si>
  <si>
    <t>C4350009</t>
  </si>
  <si>
    <t>Body formula nav 8/9 del hg</t>
  </si>
  <si>
    <t>C4350016</t>
  </si>
  <si>
    <t>Body TEC nav 8/9 del hg</t>
  </si>
  <si>
    <t>C4350018</t>
  </si>
  <si>
    <t>Body TEC nav 9/11 del hg</t>
  </si>
  <si>
    <t>C4350019</t>
  </si>
  <si>
    <t>C4350020</t>
  </si>
  <si>
    <t>C4350027</t>
  </si>
  <si>
    <t>Body TEC nav 8/11 del hg</t>
  </si>
  <si>
    <t>C4350028</t>
  </si>
  <si>
    <t>Body TEC nav 10/11 del hg</t>
  </si>
  <si>
    <t>C4350029</t>
  </si>
  <si>
    <t>C4350050</t>
  </si>
  <si>
    <t>Kupolmutter FG 10.5mm 26g</t>
  </si>
  <si>
    <t>C4350051</t>
  </si>
  <si>
    <t>Växelkedja spectro 3 snabblås</t>
  </si>
  <si>
    <t>C4350052</t>
  </si>
  <si>
    <t>Kupolmutter 9mm</t>
  </si>
  <si>
    <t>C4350063</t>
  </si>
  <si>
    <t>Snabblås f vxl kedja spectro 3</t>
  </si>
  <si>
    <t>C4350068</t>
  </si>
  <si>
    <t>Låsring spectro för kedjekrans</t>
  </si>
  <si>
    <t>C4350085</t>
  </si>
  <si>
    <t>Kupolmutter m10</t>
  </si>
  <si>
    <t>C4350095</t>
  </si>
  <si>
    <t>Kedjeledarmutter spectro 3</t>
  </si>
  <si>
    <t>C4350096</t>
  </si>
  <si>
    <t>Axelmutter spectro 10.5mm</t>
  </si>
  <si>
    <t>C4350103</t>
  </si>
  <si>
    <t>Body Joytec nav 8/9 del hg</t>
  </si>
  <si>
    <t>C4355033</t>
  </si>
  <si>
    <t>Bromsbygel rostfri 22 mm</t>
  </si>
  <si>
    <t>C4505009</t>
  </si>
  <si>
    <t>Fälg 507-19 std/silver 36h</t>
  </si>
  <si>
    <t>C4505020</t>
  </si>
  <si>
    <t>Fälg 635-22 std/rostfri 36h</t>
  </si>
  <si>
    <t>C4505061</t>
  </si>
  <si>
    <t>Fälg 559-19 db/silver 36h</t>
  </si>
  <si>
    <t>C4505062</t>
  </si>
  <si>
    <t>Fälg 559-19 db/svart 36h</t>
  </si>
  <si>
    <t>C4505065</t>
  </si>
  <si>
    <t>Fälg 622-19 db/silver 36h</t>
  </si>
  <si>
    <t>C4505066</t>
  </si>
  <si>
    <t>Fälg 622-19 db/svart 36h</t>
  </si>
  <si>
    <t>C4505516</t>
  </si>
  <si>
    <t>Fälg 622-19 std/silver 36h</t>
  </si>
  <si>
    <t>C4600002</t>
  </si>
  <si>
    <t>Fälgband 26-28" hpm 2st</t>
  </si>
  <si>
    <t>C4600003</t>
  </si>
  <si>
    <t>Fälgband 22-24" hpm 2st</t>
  </si>
  <si>
    <t>C4600004</t>
  </si>
  <si>
    <t>Fälgband 20" hpm 2st</t>
  </si>
  <si>
    <t>C4600006</t>
  </si>
  <si>
    <t>Fälgband 14-16" hpm 2st</t>
  </si>
  <si>
    <t>C4600007</t>
  </si>
  <si>
    <t>Fälgband 12" hpm 2st</t>
  </si>
  <si>
    <t>C4600021</t>
  </si>
  <si>
    <t>Fälgband 26" hpm 16/1610mm 2st</t>
  </si>
  <si>
    <t>C4600030</t>
  </si>
  <si>
    <t>Fälgband 28" hpm (100)</t>
  </si>
  <si>
    <t>C4600031</t>
  </si>
  <si>
    <t>Fälgband 26-28" hpm (100)</t>
  </si>
  <si>
    <t>C4700001</t>
  </si>
  <si>
    <t>Ekernippel 2x14mm</t>
  </si>
  <si>
    <t>C4700184</t>
  </si>
  <si>
    <t>Eker rf 2x184mm med nippel</t>
  </si>
  <si>
    <t>C4700230</t>
  </si>
  <si>
    <t>Eker rf 2x230mm med nippel</t>
  </si>
  <si>
    <t>C4700246</t>
  </si>
  <si>
    <t>Eker rf 2x246mm med nippel</t>
  </si>
  <si>
    <t>C4700248</t>
  </si>
  <si>
    <t>Eker rf 2x248mm med nippel</t>
  </si>
  <si>
    <t>C4700252</t>
  </si>
  <si>
    <t>Eker rf 2x252mm med nippel</t>
  </si>
  <si>
    <t>C4700254</t>
  </si>
  <si>
    <t>Eker rf 2x254mm med nippel</t>
  </si>
  <si>
    <t>C4700260</t>
  </si>
  <si>
    <t>Eker rf 2x260mm med nippel</t>
  </si>
  <si>
    <t>C4700264</t>
  </si>
  <si>
    <t>Eker rf 2x264mm med nippel</t>
  </si>
  <si>
    <t>C4700266</t>
  </si>
  <si>
    <t>Eker rf 2x266mm med nippel</t>
  </si>
  <si>
    <t>C4700268</t>
  </si>
  <si>
    <t>Eker rf 2x268mm med nippel</t>
  </si>
  <si>
    <t>C4700270</t>
  </si>
  <si>
    <t>Eker rf 2x270mm med nippel</t>
  </si>
  <si>
    <t>C4700272</t>
  </si>
  <si>
    <t>Eker rf 2x272mm med nippel</t>
  </si>
  <si>
    <t>C4700274</t>
  </si>
  <si>
    <t>Eker rf 2x274mm med nippel</t>
  </si>
  <si>
    <t>C4700276</t>
  </si>
  <si>
    <t>Eker rf 2x276mm med nippel</t>
  </si>
  <si>
    <t>C4700278</t>
  </si>
  <si>
    <t>Eker rf 2x278mm med nippel</t>
  </si>
  <si>
    <t>C4700280</t>
  </si>
  <si>
    <t>Eker rf 2x280mm med nippel</t>
  </si>
  <si>
    <t>C4700282</t>
  </si>
  <si>
    <t>Eker rf 2x282mm med nippel</t>
  </si>
  <si>
    <t>C4700284</t>
  </si>
  <si>
    <t>Eker rf 2x284mm med nippel</t>
  </si>
  <si>
    <t>C4700286</t>
  </si>
  <si>
    <t>Eker rf 2x286mm med nippel</t>
  </si>
  <si>
    <t>C4700288</t>
  </si>
  <si>
    <t>Eker rf 2x288mm med nippel</t>
  </si>
  <si>
    <t>C4700290</t>
  </si>
  <si>
    <t>Eker rf 2x290mm med nippel</t>
  </si>
  <si>
    <t>C4700292</t>
  </si>
  <si>
    <t>Eker rf 2x292mm med nippel</t>
  </si>
  <si>
    <t>C4700294</t>
  </si>
  <si>
    <t>Eker rf 2x294mm med nippel</t>
  </si>
  <si>
    <t>C4700296</t>
  </si>
  <si>
    <t>Eker rf 2x296mm med nippel</t>
  </si>
  <si>
    <t>C4700298</t>
  </si>
  <si>
    <t>Eker rf 2x298mm med nippel</t>
  </si>
  <si>
    <t>C4700300</t>
  </si>
  <si>
    <t>Eker rf 2x300mm med nippel</t>
  </si>
  <si>
    <t>C4700304</t>
  </si>
  <si>
    <t>Eker rf 2x304mm med nippel</t>
  </si>
  <si>
    <t>C4700501-269</t>
  </si>
  <si>
    <t>Eker 269mm f.Domitor/Luctor mm</t>
  </si>
  <si>
    <t>C4700501-271</t>
  </si>
  <si>
    <t>Eker 271mm f.Domitor/Luctor mm</t>
  </si>
  <si>
    <t>C4700501-284</t>
  </si>
  <si>
    <t>Eker 284mm f.Domitor/Luctor mm</t>
  </si>
  <si>
    <t>C4700501-286</t>
  </si>
  <si>
    <t>Eker 286mm f.Domitor/Luctor mm</t>
  </si>
  <si>
    <t>C4700501-288</t>
  </si>
  <si>
    <t>Eker 288mm f.Domitor/Luctor mm</t>
  </si>
  <si>
    <t>C4700501-290</t>
  </si>
  <si>
    <t>Eker 290mm f.Domitor/Luctor mm</t>
  </si>
  <si>
    <t>C4700501-302</t>
  </si>
  <si>
    <t>Eker 302mm f.Domitor/Luctor mm</t>
  </si>
  <si>
    <t>C4700501-305</t>
  </si>
  <si>
    <t>Eker 305mm f.Domitor/Luctor mm</t>
  </si>
  <si>
    <t>C4700502-265</t>
  </si>
  <si>
    <t>Eker 265mm f. Fluenta/Viginty</t>
  </si>
  <si>
    <t>C4700502-266</t>
  </si>
  <si>
    <t>Eker 266mm f. Fluenta/Viginty</t>
  </si>
  <si>
    <t>C4700502-279</t>
  </si>
  <si>
    <t>Eker 279mm f. Fluenta/Viginty</t>
  </si>
  <si>
    <t>C4700502-280</t>
  </si>
  <si>
    <t>Eker 280mm f. Fluenta/Viginty</t>
  </si>
  <si>
    <t>C4700502-298</t>
  </si>
  <si>
    <t>Eker 298mm f. Fluenta/Viginty</t>
  </si>
  <si>
    <t>C4700502-299</t>
  </si>
  <si>
    <t>Eker 299mm f. Fluenta/Viginty</t>
  </si>
  <si>
    <t>C4700503-278</t>
  </si>
  <si>
    <t>Eker 278mm f. Infindo pro</t>
  </si>
  <si>
    <t>C4700503-279</t>
  </si>
  <si>
    <t>Eker 279mm f. Fluenta light</t>
  </si>
  <si>
    <t>C4700503-280</t>
  </si>
  <si>
    <t>Eker 280mm f. Infindo pro</t>
  </si>
  <si>
    <t>C4700503-283</t>
  </si>
  <si>
    <t>Eker 283mm f. Fluenta light</t>
  </si>
  <si>
    <t>C4701192</t>
  </si>
  <si>
    <t>Eker rf 2.34x192mm med nippel</t>
  </si>
  <si>
    <t>C4701200</t>
  </si>
  <si>
    <t>Eker rf 2.34x200mm med nippel</t>
  </si>
  <si>
    <t>C4701224</t>
  </si>
  <si>
    <t>Eker rf 2.34x224mm med nippel</t>
  </si>
  <si>
    <t>C4701232</t>
  </si>
  <si>
    <t>Eker rf 2.34x232mm med nippel</t>
  </si>
  <si>
    <t>C4701236</t>
  </si>
  <si>
    <t>Eker rf 2.34x236mm med nippel</t>
  </si>
  <si>
    <t>C4701258</t>
  </si>
  <si>
    <t>Eker rf 2.34x258mm med nippel</t>
  </si>
  <si>
    <t>C4701266</t>
  </si>
  <si>
    <t>Eker rf 2.34x266mm med nippel</t>
  </si>
  <si>
    <t>C4701270</t>
  </si>
  <si>
    <t>Eker rf 2.34x270mm med nippel</t>
  </si>
  <si>
    <t>C4701272</t>
  </si>
  <si>
    <t>Eker rf 2.34x272mm med nippel</t>
  </si>
  <si>
    <t>C4701276</t>
  </si>
  <si>
    <t>Eker rf 2.34x276mm med nippel</t>
  </si>
  <si>
    <t>C4701278</t>
  </si>
  <si>
    <t>Eker rf 2.34x278mm med nippel</t>
  </si>
  <si>
    <t>C4701280</t>
  </si>
  <si>
    <t>Eker rf 2.34x280mm med nippel</t>
  </si>
  <si>
    <t>C4701282</t>
  </si>
  <si>
    <t>Eker rf 2.34x282mm med nippel</t>
  </si>
  <si>
    <t>C4701284</t>
  </si>
  <si>
    <t>Eker rf 2.34x284mm med nippel</t>
  </si>
  <si>
    <t>C4701286</t>
  </si>
  <si>
    <t>Eker rf 2.34x286mm med nippel</t>
  </si>
  <si>
    <t>C4701288</t>
  </si>
  <si>
    <t>Eker rf 2.34x288mm med nippel</t>
  </si>
  <si>
    <t>C4701290</t>
  </si>
  <si>
    <t>Eker rf 2.34x290mm med nippel</t>
  </si>
  <si>
    <t>C4701292</t>
  </si>
  <si>
    <t>Eker rf 2.34x292mm med nippel</t>
  </si>
  <si>
    <t>C4701294</t>
  </si>
  <si>
    <t>Eker rf 2.34x294mm med nippel</t>
  </si>
  <si>
    <t>C4701296</t>
  </si>
  <si>
    <t>Eker rf 2.34x296mm med nippel</t>
  </si>
  <si>
    <t>C4701298</t>
  </si>
  <si>
    <t>Eker rf 2.34x298mm med nippel</t>
  </si>
  <si>
    <t>C4702260</t>
  </si>
  <si>
    <t>Eker svart 2x260mm med nippel</t>
  </si>
  <si>
    <t>C4702262</t>
  </si>
  <si>
    <t>Eker svart 2x262mm med nippel</t>
  </si>
  <si>
    <t>C4702266</t>
  </si>
  <si>
    <t>Eker svart 2x266mm med nippel</t>
  </si>
  <si>
    <t>C4702280</t>
  </si>
  <si>
    <t>Eker svart 2x280mm med nippel</t>
  </si>
  <si>
    <t>C4702286</t>
  </si>
  <si>
    <t>Eker svart 2x286mm med nippel</t>
  </si>
  <si>
    <t>C4702288</t>
  </si>
  <si>
    <t>Eker svart 2x288mm med nippel</t>
  </si>
  <si>
    <t>C4702290</t>
  </si>
  <si>
    <t>Eker svart 2x290mm med nippel</t>
  </si>
  <si>
    <t>C4702292</t>
  </si>
  <si>
    <t>Eker svart 2x292mm med nippel</t>
  </si>
  <si>
    <t>C4702294</t>
  </si>
  <si>
    <t>Eker svart 2x294mm med nippel</t>
  </si>
  <si>
    <t>C4702296</t>
  </si>
  <si>
    <t>Eker svart 2x296mm med nippel</t>
  </si>
  <si>
    <t>C4703262</t>
  </si>
  <si>
    <t>Eker svart 2.34x262 med nippel</t>
  </si>
  <si>
    <t>C4703264</t>
  </si>
  <si>
    <t>Eker svart 2.34x264 med nippel</t>
  </si>
  <si>
    <t>C4703296</t>
  </si>
  <si>
    <t>Eker svart 2.34x296 med nippel</t>
  </si>
  <si>
    <t>C4800001</t>
  </si>
  <si>
    <t>Slang 12" 44/62-194/222 cv</t>
  </si>
  <si>
    <t>C4800003</t>
  </si>
  <si>
    <t>Slang 16" 47/57-305/349 cv</t>
  </si>
  <si>
    <t>C4800004</t>
  </si>
  <si>
    <t>Slang 17" 32/47-357/400 cv</t>
  </si>
  <si>
    <t>C4800006</t>
  </si>
  <si>
    <t>Slang 20" 47/57-406 cv</t>
  </si>
  <si>
    <t>C4800007</t>
  </si>
  <si>
    <t>Slang 22" 32/47-484/501 cv</t>
  </si>
  <si>
    <t>C4800009</t>
  </si>
  <si>
    <t>Slang 24" 47/57-507 cv 35</t>
  </si>
  <si>
    <t>C4800010</t>
  </si>
  <si>
    <t>Slang 24" 47/57-507 bv</t>
  </si>
  <si>
    <t>C4800015</t>
  </si>
  <si>
    <t>Slang 26" 32/47-559 cv 35</t>
  </si>
  <si>
    <t>C4800016</t>
  </si>
  <si>
    <t>Slang 27,5" 650b rv 48</t>
  </si>
  <si>
    <t>C4800020</t>
  </si>
  <si>
    <t>Slang 26" 18/25-559/571 rv 48</t>
  </si>
  <si>
    <t>C4800021</t>
  </si>
  <si>
    <t>Slang 28" 28/37-622/635 cv 35</t>
  </si>
  <si>
    <t>C4800025</t>
  </si>
  <si>
    <t>Slang 28" 28/37-622/635 bv</t>
  </si>
  <si>
    <t>C4800026</t>
  </si>
  <si>
    <t>Slang 28" 37/47-609/635 cv 35</t>
  </si>
  <si>
    <t>C4800027</t>
  </si>
  <si>
    <t>Slang 28" 37/47-609/635 bv</t>
  </si>
  <si>
    <t>C4800029</t>
  </si>
  <si>
    <t>Slang 29" 47/52-622 rv 48</t>
  </si>
  <si>
    <t>C4800032</t>
  </si>
  <si>
    <t>Slang 28" 19/23-622 rv 48</t>
  </si>
  <si>
    <t>C4800033</t>
  </si>
  <si>
    <t>Slang 28" 19/23-622 rv 60</t>
  </si>
  <si>
    <t>C4800037</t>
  </si>
  <si>
    <t>Slang 10-12" 44/62-194/222 bvb</t>
  </si>
  <si>
    <t>C4800038</t>
  </si>
  <si>
    <t>Slang 20" 47/57-406 bv</t>
  </si>
  <si>
    <t>C4800050</t>
  </si>
  <si>
    <t>Slang 16" 47/57-305 bv</t>
  </si>
  <si>
    <t>C4800051</t>
  </si>
  <si>
    <t>Slang 14" 37-298 cv</t>
  </si>
  <si>
    <t>C4800054</t>
  </si>
  <si>
    <t>Slang 20" 35-438/37-451 cv</t>
  </si>
  <si>
    <t>C4800057</t>
  </si>
  <si>
    <t>Slang 24" 37-540/32-541 cv 35</t>
  </si>
  <si>
    <t>C4800059</t>
  </si>
  <si>
    <t>Slang 26" 40-559/47-559 rv 36</t>
  </si>
  <si>
    <t>C4800060</t>
  </si>
  <si>
    <t>Slang 26" 40-559/47-559 cv 35</t>
  </si>
  <si>
    <t>C4800061</t>
  </si>
  <si>
    <t>Slang 26" 40-559/47-559 bv</t>
  </si>
  <si>
    <t>C4800066</t>
  </si>
  <si>
    <t>Slang 26" 50/57-559 rv 48</t>
  </si>
  <si>
    <t>C4800071</t>
  </si>
  <si>
    <t>Slang 28" 35/43-622/630 cv 35</t>
  </si>
  <si>
    <t>C4800074</t>
  </si>
  <si>
    <t>Slang 28" 25/28-622/630 rv 48</t>
  </si>
  <si>
    <t>C4800075</t>
  </si>
  <si>
    <t>Slang 28" 37/44-622 rv 48</t>
  </si>
  <si>
    <t>C4800076</t>
  </si>
  <si>
    <t>Slang 28" 19/23-622 ul rv 60</t>
  </si>
  <si>
    <t>C4800078</t>
  </si>
  <si>
    <t>Slang 28" 28/32-622/630 cv 35</t>
  </si>
  <si>
    <t>C4800079</t>
  </si>
  <si>
    <t>Slang 28" 28/32-622 rv 48</t>
  </si>
  <si>
    <t>C4800081</t>
  </si>
  <si>
    <t>Slang 26" 50-559/57-559 cv 35</t>
  </si>
  <si>
    <t>C4800082</t>
  </si>
  <si>
    <t>Slang 26" 50-559/57-559 bv</t>
  </si>
  <si>
    <t>C4800145</t>
  </si>
  <si>
    <t>Slang bulk 28/37-622/635 cv 35</t>
  </si>
  <si>
    <t>C4800146</t>
  </si>
  <si>
    <t>Slang bulk 37/47-609/635 cv 35</t>
  </si>
  <si>
    <t>C4800186</t>
  </si>
  <si>
    <t>Slang 26" 47/60-559/597 cv 48</t>
  </si>
  <si>
    <t>C4800187</t>
  </si>
  <si>
    <t>Slang 28" 19/23-622 rv 80</t>
  </si>
  <si>
    <t>C4800188</t>
  </si>
  <si>
    <t>Slang 28" 28/37-622/635 cv 48</t>
  </si>
  <si>
    <t>C4800189</t>
  </si>
  <si>
    <t>Slang 28" 37/47-609/635 cv 48</t>
  </si>
  <si>
    <t>C4800200</t>
  </si>
  <si>
    <t>Ventilgummi kartong om 5 meter</t>
  </si>
  <si>
    <t>C4800201</t>
  </si>
  <si>
    <t>Ventil dunlop/cykel 2-pack</t>
  </si>
  <si>
    <t>C4800202</t>
  </si>
  <si>
    <t>Ventil dunlop/cykel komplett</t>
  </si>
  <si>
    <t>C4800204</t>
  </si>
  <si>
    <t>Slang 28" 25/28-622 rv 80</t>
  </si>
  <si>
    <t>C4800252</t>
  </si>
  <si>
    <t>Slang 20" 40/47-406 CV48</t>
  </si>
  <si>
    <t>C4900001</t>
  </si>
  <si>
    <t>Däck 44-635 slate r grå</t>
  </si>
  <si>
    <t>C4900002</t>
  </si>
  <si>
    <t>Däck 44-635 slate r svart</t>
  </si>
  <si>
    <t>C4900003</t>
  </si>
  <si>
    <t>Däck 47-622 slate r sv/ivory</t>
  </si>
  <si>
    <t>C4900004</t>
  </si>
  <si>
    <t>Däck 47-622 slate r svart</t>
  </si>
  <si>
    <t>C4900006</t>
  </si>
  <si>
    <t>Däck 47-622 slate r grå</t>
  </si>
  <si>
    <t>C4900016</t>
  </si>
  <si>
    <t>Däck 37-622 asphalt r sv/ivory</t>
  </si>
  <si>
    <t>C4900017</t>
  </si>
  <si>
    <t>Däck 37-622 asphalt r sv/vit</t>
  </si>
  <si>
    <t>C4900018</t>
  </si>
  <si>
    <t>Däck 37-622 asphalt r svart</t>
  </si>
  <si>
    <t>C4900020</t>
  </si>
  <si>
    <t>Däck 32-622 asphalt r sv/vit</t>
  </si>
  <si>
    <t>C4900022</t>
  </si>
  <si>
    <t>Däck 40-584 asphalt r grå</t>
  </si>
  <si>
    <t>C4900023</t>
  </si>
  <si>
    <t>Däck 40-584 asphalt r svart</t>
  </si>
  <si>
    <t>C4900037</t>
  </si>
  <si>
    <t>Däck 32-630 olivine r svart</t>
  </si>
  <si>
    <t>C4900049</t>
  </si>
  <si>
    <t>Däck 40-609 sapphire r svart</t>
  </si>
  <si>
    <t>C4900067</t>
  </si>
  <si>
    <t>Däck 37-498 c239 r svart</t>
  </si>
  <si>
    <t>C4900081</t>
  </si>
  <si>
    <t>Däck 54-152 c179 r grå</t>
  </si>
  <si>
    <t>C4900101</t>
  </si>
  <si>
    <t>Däck 40-622 slate r svart</t>
  </si>
  <si>
    <t>C4900103</t>
  </si>
  <si>
    <t>Däck 37-622 amber r sv/ivory</t>
  </si>
  <si>
    <t>C4900104</t>
  </si>
  <si>
    <t>Däck 37-622 amber r svart</t>
  </si>
  <si>
    <t>C4900107</t>
  </si>
  <si>
    <t>Däck 32-622 amber r svart</t>
  </si>
  <si>
    <t>C4900108</t>
  </si>
  <si>
    <t>Däck 28-622 amber r svart</t>
  </si>
  <si>
    <t>C4900114</t>
  </si>
  <si>
    <t>Däck 54-584 lapis r svart</t>
  </si>
  <si>
    <t>C4900127</t>
  </si>
  <si>
    <t>Däck 40-622 slate r grå</t>
  </si>
  <si>
    <t>C4900128</t>
  </si>
  <si>
    <t>Däck 40-622 slate r sv/ivory</t>
  </si>
  <si>
    <t>C4900210</t>
  </si>
  <si>
    <t>Däck 57-203 C213 r eps svart</t>
  </si>
  <si>
    <t>C4900248</t>
  </si>
  <si>
    <t>Däck 25-622 ruby x3r svart</t>
  </si>
  <si>
    <t>C4900253</t>
  </si>
  <si>
    <t>Däck 40-622 moonstone x5r sv</t>
  </si>
  <si>
    <t>C4900254</t>
  </si>
  <si>
    <t>Däck 51-559 Moonstone x5r sv</t>
  </si>
  <si>
    <t>C4900256</t>
  </si>
  <si>
    <t>Däck 40-635 ruby x5r svart</t>
  </si>
  <si>
    <t>C4900258</t>
  </si>
  <si>
    <t>Däck 47-507 moonstone x5r sv</t>
  </si>
  <si>
    <t>C4900259</t>
  </si>
  <si>
    <t>Däck 47-622 slate x5r svart</t>
  </si>
  <si>
    <t>C4900260</t>
  </si>
  <si>
    <t>Däck 40-622 slate x5r svart</t>
  </si>
  <si>
    <t>C4900263</t>
  </si>
  <si>
    <t>Däck 53-559 trapper x5r svart</t>
  </si>
  <si>
    <t>C4900265</t>
  </si>
  <si>
    <t>Däck 47-559 Moonstone x5r sv</t>
  </si>
  <si>
    <t>C4900266</t>
  </si>
  <si>
    <t>Däck 47-406 moonstone x5r sv</t>
  </si>
  <si>
    <t>C4900294</t>
  </si>
  <si>
    <t>Däck 37-622 slate x5r cream</t>
  </si>
  <si>
    <t>C4900295</t>
  </si>
  <si>
    <t>Däck 37-622 ruby x5r brun</t>
  </si>
  <si>
    <t>C4900297</t>
  </si>
  <si>
    <t>Däck 47-622 slate x5r cream</t>
  </si>
  <si>
    <t>Däck 37-622 Pergo E x3r svart</t>
  </si>
  <si>
    <t>Däck 40-622 Pergo E x3r svart</t>
  </si>
  <si>
    <t>C4900412</t>
  </si>
  <si>
    <t>Däck 44-622 Pergo E x3r svart</t>
  </si>
  <si>
    <t>C4901047</t>
  </si>
  <si>
    <t>Däck 32-622 quantum rr svart</t>
  </si>
  <si>
    <t>C4901062</t>
  </si>
  <si>
    <t>Däck 40-622 quantum rr svart</t>
  </si>
  <si>
    <t>C4901069</t>
  </si>
  <si>
    <t>Däck 28-622 unda x3r svart</t>
  </si>
  <si>
    <t>C4901070</t>
  </si>
  <si>
    <t>Däck 28-622 unda rr svart</t>
  </si>
  <si>
    <t>C4901075</t>
  </si>
  <si>
    <t>Däck 32-622 unda x3r svart</t>
  </si>
  <si>
    <t>C4901076</t>
  </si>
  <si>
    <t>Däck 32-622 unda rr svart</t>
  </si>
  <si>
    <t>C4901084</t>
  </si>
  <si>
    <t>Däck 37-622 unda x3r svart</t>
  </si>
  <si>
    <t>Däck 37-622 unda rr svart</t>
  </si>
  <si>
    <t>C4901091</t>
  </si>
  <si>
    <t>Däck 32-622 Teres rr svart</t>
  </si>
  <si>
    <t>C4901092</t>
  </si>
  <si>
    <t>Däck 37-622 Teres rr svart</t>
  </si>
  <si>
    <t>C4901094</t>
  </si>
  <si>
    <t>Däck 32-622 Pergo x5r svart</t>
  </si>
  <si>
    <t>C4901096</t>
  </si>
  <si>
    <t>Däck 32-622 Pergo rr svart</t>
  </si>
  <si>
    <t>C4901098</t>
  </si>
  <si>
    <t>Däck 37-622 Pergo x5r svart</t>
  </si>
  <si>
    <t>C4901158</t>
  </si>
  <si>
    <t>Däck 37-622 Pergo rr svart</t>
  </si>
  <si>
    <t>C4901160</t>
  </si>
  <si>
    <t>Däck 40-622 Pergo x5r svart</t>
  </si>
  <si>
    <t>Däck 40-622 Pergo rr svart</t>
  </si>
  <si>
    <t>C4901165</t>
  </si>
  <si>
    <t>Däck 44-622 Pergo x5r svart</t>
  </si>
  <si>
    <t>C4901167</t>
  </si>
  <si>
    <t>Däck 44-622 Pergo rr svart</t>
  </si>
  <si>
    <t>C4901168</t>
  </si>
  <si>
    <t>Däck 44-622 Pergo rr sv/ivory</t>
  </si>
  <si>
    <t>C4901177</t>
  </si>
  <si>
    <t>Däck 47-559 Pergo x5r svart</t>
  </si>
  <si>
    <t>C4901179</t>
  </si>
  <si>
    <t>Däck 47-559 Pergo rr svart</t>
  </si>
  <si>
    <t>C4901182</t>
  </si>
  <si>
    <t>Däck 40-559 Pergo x5r svart</t>
  </si>
  <si>
    <t>C4901362</t>
  </si>
  <si>
    <t>Däck 40-622 Pergo rr sv/ivory</t>
  </si>
  <si>
    <t>C4901363</t>
  </si>
  <si>
    <t>Däck 44-622 Pergo rr svart/vit</t>
  </si>
  <si>
    <t>C4901414</t>
  </si>
  <si>
    <t>Däck Opes 50-406 20" svart</t>
  </si>
  <si>
    <t>C4901415</t>
  </si>
  <si>
    <t>Däck Opes 47-507 24" svart</t>
  </si>
  <si>
    <t>C4901430</t>
  </si>
  <si>
    <t>Däck Opes 53-559  26"</t>
  </si>
  <si>
    <t>C4901433</t>
  </si>
  <si>
    <t>Däck Opes 55-584  27.5"</t>
  </si>
  <si>
    <t>C4901436</t>
  </si>
  <si>
    <t>Däck Opes 52-622 29"</t>
  </si>
  <si>
    <t>C4901438</t>
  </si>
  <si>
    <t>Däck Rapio 55-559  26"</t>
  </si>
  <si>
    <t>C4901441</t>
  </si>
  <si>
    <t>Däck Rapio 57-584  27.5"</t>
  </si>
  <si>
    <t>C4901444</t>
  </si>
  <si>
    <t>Däck Rapio 56-622 29"</t>
  </si>
  <si>
    <t>C4901447</t>
  </si>
  <si>
    <t>Däck Nitor race 25-622</t>
  </si>
  <si>
    <t>C4901449</t>
  </si>
  <si>
    <t>Däck Adamant race 25-622</t>
  </si>
  <si>
    <t>C4901454</t>
  </si>
  <si>
    <t>Däck 33-622 quantum XNR svart</t>
  </si>
  <si>
    <t>C4901455</t>
  </si>
  <si>
    <t>Däck 37-622 quantum XNR svart</t>
  </si>
  <si>
    <t>C4901456</t>
  </si>
  <si>
    <t>Däck 40-622 quantum XNR svart</t>
  </si>
  <si>
    <t>C4901457</t>
  </si>
  <si>
    <t>Däck 28-622 unda XNR svart</t>
  </si>
  <si>
    <t>C4901458</t>
  </si>
  <si>
    <t>Däck 32-622 unda XNR svart</t>
  </si>
  <si>
    <t>C4901459</t>
  </si>
  <si>
    <t>Däck 37-622 unda XNR svart</t>
  </si>
  <si>
    <t>C4901461</t>
  </si>
  <si>
    <t>Däck 32-622 Pergo XNR svart</t>
  </si>
  <si>
    <t>Däck 37-622 Pergo XNR svart</t>
  </si>
  <si>
    <t>Däck 40-622 Pergo XNR svart</t>
  </si>
  <si>
    <t>C4901464</t>
  </si>
  <si>
    <t>Däck 44-622 Pergo XNR svart</t>
  </si>
  <si>
    <t>Däck 47-622 Pergo XNR svart</t>
  </si>
  <si>
    <t>C4901466</t>
  </si>
  <si>
    <t>Däck 47-559 Pergo XNR svart</t>
  </si>
  <si>
    <t>C4901468</t>
  </si>
  <si>
    <t>Däck Nitor 25-622</t>
  </si>
  <si>
    <t>C4901490</t>
  </si>
  <si>
    <t>Däck 62-203 Currax rr svart</t>
  </si>
  <si>
    <t>C4901491</t>
  </si>
  <si>
    <t>Däck 62-203 Calos rr svart</t>
  </si>
  <si>
    <t>C4901492</t>
  </si>
  <si>
    <t>Däck 47-305 Opto rr svart</t>
  </si>
  <si>
    <t>C4901493</t>
  </si>
  <si>
    <t>Däck 47-305 Probe rr svart</t>
  </si>
  <si>
    <t>C4901494</t>
  </si>
  <si>
    <t>Däck 47-406 Opto rr svart</t>
  </si>
  <si>
    <t>C4901497</t>
  </si>
  <si>
    <t>Däck 47-406 Capio rr svart</t>
  </si>
  <si>
    <t>C4901498</t>
  </si>
  <si>
    <t>Däck 47-507 Capio rr svart</t>
  </si>
  <si>
    <t>C4901535</t>
  </si>
  <si>
    <t>Däck Quantum XNR 40-622 Brun</t>
  </si>
  <si>
    <t>Däck Pergo XNR 40-622 Br/Cre</t>
  </si>
  <si>
    <t>C4901537</t>
  </si>
  <si>
    <t>Däck Pergo XNR 44-622 Br/Cre</t>
  </si>
  <si>
    <t>C4901538</t>
  </si>
  <si>
    <t>Däck Pergo 40-622 Brun/Creme</t>
  </si>
  <si>
    <t>C4901539</t>
  </si>
  <si>
    <t>Däck Pergo 44-622 Brun/Creme</t>
  </si>
  <si>
    <t>Däck Unda 37-622 Brun</t>
  </si>
  <si>
    <t>C4901562</t>
  </si>
  <si>
    <t>Dubbdäck HILE 32-622</t>
  </si>
  <si>
    <t>C4901563</t>
  </si>
  <si>
    <t>Dubbdäck KIDE 47-559</t>
  </si>
  <si>
    <t>C4901564</t>
  </si>
  <si>
    <t>Dubbdäck A10 44-635</t>
  </si>
  <si>
    <t>C5200003</t>
  </si>
  <si>
    <t>Växelreglage mont. styre 3-vxl</t>
  </si>
  <si>
    <t>816330-01</t>
  </si>
  <si>
    <t>Länkwire 73mm z-typ</t>
  </si>
  <si>
    <t>C6200008</t>
  </si>
  <si>
    <t>Broms cantilever fram silver</t>
  </si>
  <si>
    <t>C6200010</t>
  </si>
  <si>
    <t>Ställskruv m6 f.kabelstopp</t>
  </si>
  <si>
    <t>C6300004</t>
  </si>
  <si>
    <t>Broms v-typ tx-121 silver</t>
  </si>
  <si>
    <t>C6300005</t>
  </si>
  <si>
    <t>Broms v-typ tx-121 svart</t>
  </si>
  <si>
    <t>C6300014</t>
  </si>
  <si>
    <t>Broms v-typ tx-122 silver</t>
  </si>
  <si>
    <t>C6300015</t>
  </si>
  <si>
    <t>Broms v-typ tx-122 svart</t>
  </si>
  <si>
    <t>C6300052</t>
  </si>
  <si>
    <t>Wirestyrning i påse om 10 st</t>
  </si>
  <si>
    <t>C8450173</t>
  </si>
  <si>
    <t>Wirestyrning flex alu/rf</t>
  </si>
  <si>
    <t>C6400079</t>
  </si>
  <si>
    <t>Bromsskiva 160mm rostfri styck</t>
  </si>
  <si>
    <t>C6400080</t>
  </si>
  <si>
    <t>Bromsskiva 180mm rostfri</t>
  </si>
  <si>
    <t>C6500002</t>
  </si>
  <si>
    <t>Bromshandtag std par silver</t>
  </si>
  <si>
    <t>C6500023</t>
  </si>
  <si>
    <t>Bromshandtag std höger sv/si</t>
  </si>
  <si>
    <t>Bromshandtag std vänster sv/si</t>
  </si>
  <si>
    <t>C6500042</t>
  </si>
  <si>
    <t>C6500043</t>
  </si>
  <si>
    <t>C6500049</t>
  </si>
  <si>
    <t>Bromshandtag par xl-96 svarta</t>
  </si>
  <si>
    <t>C6500062</t>
  </si>
  <si>
    <t>Bromshandtag v-typ hö silver</t>
  </si>
  <si>
    <t>C6500063</t>
  </si>
  <si>
    <t>Bromshandtag v-typ vä silver</t>
  </si>
  <si>
    <t>C6500071</t>
  </si>
  <si>
    <t>Bromshandtag v-typ 4f vä</t>
  </si>
  <si>
    <t>C6500072</t>
  </si>
  <si>
    <t>Bromshandtag c.l/rb -typ vä 4f</t>
  </si>
  <si>
    <t>C6500073</t>
  </si>
  <si>
    <t>Bromshandtag v-typ hö 4f</t>
  </si>
  <si>
    <t>C6500074</t>
  </si>
  <si>
    <t>Bromshandtag c.l/rb -typ hö 4f</t>
  </si>
  <si>
    <t>Bromshandtag vä med ringklocka</t>
  </si>
  <si>
    <t>C6600045</t>
  </si>
  <si>
    <t>Bromsklossar v-typ 70mm g (25)</t>
  </si>
  <si>
    <t>C6600115</t>
  </si>
  <si>
    <t>Bromsklossar racer 55mm gäng</t>
  </si>
  <si>
    <t>C6600116</t>
  </si>
  <si>
    <t>Bromsklossar racer 50mm gäng</t>
  </si>
  <si>
    <t>C6600117</t>
  </si>
  <si>
    <t>Bromsgummi till racer 55mm</t>
  </si>
  <si>
    <t>C6600121</t>
  </si>
  <si>
    <t>Bromsklossar v-typ 70mm gäng</t>
  </si>
  <si>
    <t>C6600122</t>
  </si>
  <si>
    <t>Bromsklossar v-typ 70mm u gäng</t>
  </si>
  <si>
    <t>C6600123</t>
  </si>
  <si>
    <t>C6600124</t>
  </si>
  <si>
    <t>Bromsklossar v-typ 55mm gäng</t>
  </si>
  <si>
    <t>C6600125</t>
  </si>
  <si>
    <t>Bromsklossar v-typ 55mm u gäng</t>
  </si>
  <si>
    <t>C6600126</t>
  </si>
  <si>
    <t>Bromsklossar std 40mm gäng</t>
  </si>
  <si>
    <t>C6600128</t>
  </si>
  <si>
    <t>Bromsklossar v-typ 72mm gäng</t>
  </si>
  <si>
    <t>C6600133</t>
  </si>
  <si>
    <t>Bromsbelägg louise/clara 2000</t>
  </si>
  <si>
    <t>C6600136</t>
  </si>
  <si>
    <t>Bromsbelägg M755/M756/SRAM</t>
  </si>
  <si>
    <t>C6600137</t>
  </si>
  <si>
    <t>Bromsbelägg M475/M515/M525 mm</t>
  </si>
  <si>
    <t>C6600144</t>
  </si>
  <si>
    <t>Bromsbelägg dsk-400/xnine mm</t>
  </si>
  <si>
    <t>C6600147</t>
  </si>
  <si>
    <t>Bromsbelägg bb5</t>
  </si>
  <si>
    <t>C6600151</t>
  </si>
  <si>
    <t>Bromsbelägg novela/iox</t>
  </si>
  <si>
    <t>C6600152</t>
  </si>
  <si>
    <t>Bromsbelägg XTR® 2011</t>
  </si>
  <si>
    <t>C6600157</t>
  </si>
  <si>
    <t>C7100199</t>
  </si>
  <si>
    <t>Sadel Commo herr brun</t>
  </si>
  <si>
    <t>Sadel Commo dam brun</t>
  </si>
  <si>
    <t>Sadel Fluito unisex brun</t>
  </si>
  <si>
    <t>C7100228</t>
  </si>
  <si>
    <t>Sadel Junior 20" Svart</t>
  </si>
  <si>
    <t>C7100247</t>
  </si>
  <si>
    <t>Sadel Junior 24" Svart</t>
  </si>
  <si>
    <t>C7100319</t>
  </si>
  <si>
    <t>Sadel barn 16" Svart</t>
  </si>
  <si>
    <t>Sadel Fluito Uni Creme</t>
  </si>
  <si>
    <t>C7100524</t>
  </si>
  <si>
    <t>Sadel unisex Obvius 177 svart</t>
  </si>
  <si>
    <t>C7100525</t>
  </si>
  <si>
    <t>Sadel unisex Obvius 160 svart</t>
  </si>
  <si>
    <t>C7100576</t>
  </si>
  <si>
    <t>Sadel Calos skingel herr svart</t>
  </si>
  <si>
    <t>C7100577</t>
  </si>
  <si>
    <t>Sadel Calos skingel dam svart</t>
  </si>
  <si>
    <t>C7100578</t>
  </si>
  <si>
    <t>Sadel Levo herr svart</t>
  </si>
  <si>
    <t>C7100579</t>
  </si>
  <si>
    <t>Sadel Levo dam svart</t>
  </si>
  <si>
    <t>C7100581</t>
  </si>
  <si>
    <t>Sadel Crispo unisex svart</t>
  </si>
  <si>
    <t>Sadel Crispo unisex bred svart</t>
  </si>
  <si>
    <t>C7100585</t>
  </si>
  <si>
    <t>Sadel Recte herr svart</t>
  </si>
  <si>
    <t>C7100586</t>
  </si>
  <si>
    <t>Sadel Recte dam svart</t>
  </si>
  <si>
    <t>C7100589</t>
  </si>
  <si>
    <t>Sadel Molli dam svart</t>
  </si>
  <si>
    <t>C7100590</t>
  </si>
  <si>
    <t>Sadel Commo herr svart</t>
  </si>
  <si>
    <t>Sadel Commo dam svart</t>
  </si>
  <si>
    <t>C7100593</t>
  </si>
  <si>
    <t>Sadel Melior herr svart</t>
  </si>
  <si>
    <t>C7100594</t>
  </si>
  <si>
    <t>Sadel Melior dam svart</t>
  </si>
  <si>
    <t>Sadel Recta unisex svart</t>
  </si>
  <si>
    <t>Sadel Fluito unisex svart</t>
  </si>
  <si>
    <t>C7100643</t>
  </si>
  <si>
    <t>Sadel Recte dam brun</t>
  </si>
  <si>
    <t>Sadel Unicus svart</t>
  </si>
  <si>
    <t>C7100692</t>
  </si>
  <si>
    <t>Sadel Caper svart</t>
  </si>
  <si>
    <t>Sadelstolpe 27.2x300mm silver</t>
  </si>
  <si>
    <t>C7200012</t>
  </si>
  <si>
    <t>Sadelstolpe 25.8x300mm silver</t>
  </si>
  <si>
    <t>C7200013</t>
  </si>
  <si>
    <t>Sadelstolpe 28.6x300mm silver</t>
  </si>
  <si>
    <t>C7200019</t>
  </si>
  <si>
    <t>Sadelstolpe 27.2x300mm svart</t>
  </si>
  <si>
    <t>C7200023</t>
  </si>
  <si>
    <t>Sadelstolpe 22.2x300mm silver</t>
  </si>
  <si>
    <t>C7200024</t>
  </si>
  <si>
    <t>Sadelstolpe 25.4x300mm silver</t>
  </si>
  <si>
    <t>C7200031</t>
  </si>
  <si>
    <t>Sadelstolpe 25.4x350mm silver</t>
  </si>
  <si>
    <t>C7200037</t>
  </si>
  <si>
    <t>Sadelstolpe 26.8x350mm silver</t>
  </si>
  <si>
    <t>Sadelstolpe 27.2x350mm silver</t>
  </si>
  <si>
    <t>C7200040</t>
  </si>
  <si>
    <t>Sadelstolpe 28.6x350mm silver</t>
  </si>
  <si>
    <t>C7200048</t>
  </si>
  <si>
    <t>Sadelstolpe 30.4x350mm silver</t>
  </si>
  <si>
    <t>Sadelstolpe 31.6x350mm silver</t>
  </si>
  <si>
    <t>Sadelstolpe 27.2x350mm svart</t>
  </si>
  <si>
    <t>C7200104</t>
  </si>
  <si>
    <t>Sadelstolpsshims 27.2mm/29.0mm</t>
  </si>
  <si>
    <t>C7200110</t>
  </si>
  <si>
    <t>Sadelstolpsshims 27.2mm/31.8mm</t>
  </si>
  <si>
    <t>C7200173</t>
  </si>
  <si>
    <t>Sadelstolpe dämpad 27.2x300 sv</t>
  </si>
  <si>
    <t>Sadelstolpe obvius 31.6x400mm</t>
  </si>
  <si>
    <t>Sadelstolpe obvius 27.2x400mm</t>
  </si>
  <si>
    <t>C7200332-316</t>
  </si>
  <si>
    <t>Sadelstolpe obvius 31.6x350mm</t>
  </si>
  <si>
    <t>54660000</t>
  </si>
  <si>
    <t>Sadelrörsklämma 22mm blank</t>
  </si>
  <si>
    <t>Sadelrörsklämma 31.8mm svart</t>
  </si>
  <si>
    <t>Sadelrörsklämma 34.9mm svart</t>
  </si>
  <si>
    <t>Sadelrörsklämma 31.8mm silver</t>
  </si>
  <si>
    <t>C7300028-350</t>
  </si>
  <si>
    <t>Sadelrörsklämma 34.9mm silver</t>
  </si>
  <si>
    <t>C7300030-318</t>
  </si>
  <si>
    <t>Sadelrörsklämma 31.8 mm qr sv</t>
  </si>
  <si>
    <t>C7300030-350</t>
  </si>
  <si>
    <t>Sadelrörsklämma 34.9 mm qr sv</t>
  </si>
  <si>
    <t>C7300031-286</t>
  </si>
  <si>
    <t>Sadelrörsklämma 28.6 mm qr sv</t>
  </si>
  <si>
    <t>C7300031-318</t>
  </si>
  <si>
    <t>C7300032-286</t>
  </si>
  <si>
    <t>Sadelrörsklämma 28.6 mm qr si</t>
  </si>
  <si>
    <t>C7300032-318</t>
  </si>
  <si>
    <t>Sadelrörsklämma 31.8 mm qr si</t>
  </si>
  <si>
    <t>C7300032-350</t>
  </si>
  <si>
    <t>Sadelrörsklämma 34.9 mm qr si</t>
  </si>
  <si>
    <t>55410000</t>
  </si>
  <si>
    <t>Sadeltäcke Fårskinn std</t>
  </si>
  <si>
    <t>55420000</t>
  </si>
  <si>
    <t>Sadeltäcke vändbart std</t>
  </si>
  <si>
    <t>55450000</t>
  </si>
  <si>
    <t>Sadeltäcke vändbart bred</t>
  </si>
  <si>
    <t>55450010</t>
  </si>
  <si>
    <t>Sadeltäcke vändbart sport</t>
  </si>
  <si>
    <t>C7400017</t>
  </si>
  <si>
    <t>Regnskydd för sadel stl.m</t>
  </si>
  <si>
    <t>C7400018</t>
  </si>
  <si>
    <t>Regnskydd för sadel stl.l</t>
  </si>
  <si>
    <t>C7400021</t>
  </si>
  <si>
    <t>Sadeltäcke memorygel touring</t>
  </si>
  <si>
    <t>C7400022</t>
  </si>
  <si>
    <t>Sadeltäcke memorygel racing</t>
  </si>
  <si>
    <t>C7400023</t>
  </si>
  <si>
    <t>Sadeltäcke memorygel tourist</t>
  </si>
  <si>
    <t>C7400025</t>
  </si>
  <si>
    <t>Sadeltäcke memorygel ul MTB</t>
  </si>
  <si>
    <t>C7400026</t>
  </si>
  <si>
    <t>Sadeltäcke memorygel ul comp</t>
  </si>
  <si>
    <t>Framlampa EGOING center</t>
  </si>
  <si>
    <t>C8010022</t>
  </si>
  <si>
    <t>Framlampa EGOING baknavsm.</t>
  </si>
  <si>
    <t>C8010023</t>
  </si>
  <si>
    <t>Framlykta Blueline 30 switch</t>
  </si>
  <si>
    <t>C8010024</t>
  </si>
  <si>
    <t>Framlykta Blueline 50 switch</t>
  </si>
  <si>
    <t>C8010025</t>
  </si>
  <si>
    <t>Framlykta Blueline 30 steady</t>
  </si>
  <si>
    <t>C8010028</t>
  </si>
  <si>
    <t>Framlykta Echo 15 LED on/off</t>
  </si>
  <si>
    <t>Framlykta 606 E6-48 svart</t>
  </si>
  <si>
    <t>Framlykta 1w led on/off svart</t>
  </si>
  <si>
    <t>Baklampa EGOING f. pkt.hållare</t>
  </si>
  <si>
    <t>Framlampa EGOING 2017-2019</t>
  </si>
  <si>
    <t>Framlampa EGOING korgstag</t>
  </si>
  <si>
    <t>Framlampa EGOING gaffel</t>
  </si>
  <si>
    <t>C8020003</t>
  </si>
  <si>
    <t>Baklykta twinle diod för pkth</t>
  </si>
  <si>
    <t>C8020085</t>
  </si>
  <si>
    <t>Framlampa Castor 60lm</t>
  </si>
  <si>
    <t>C8020093</t>
  </si>
  <si>
    <t>Framlykta twinle diod</t>
  </si>
  <si>
    <t>C8020139</t>
  </si>
  <si>
    <t>Baklampa Castor 18lm</t>
  </si>
  <si>
    <t>C8020155</t>
  </si>
  <si>
    <t>Baklykta h-vision diod on/off</t>
  </si>
  <si>
    <t>C8020156</t>
  </si>
  <si>
    <t>Framlampa Pollux 230lm</t>
  </si>
  <si>
    <t>C8020157</t>
  </si>
  <si>
    <t>Baklampa Vega 30lm</t>
  </si>
  <si>
    <t>C8020159</t>
  </si>
  <si>
    <t>Framlampa Vega 100lm</t>
  </si>
  <si>
    <t>C8020161</t>
  </si>
  <si>
    <t>Framlykta diod 60 lm</t>
  </si>
  <si>
    <t>C8020162</t>
  </si>
  <si>
    <t>Baklykta Laxo 36 lumen</t>
  </si>
  <si>
    <t>C8020166</t>
  </si>
  <si>
    <t>Belysningssats 3 f/5 b dioder</t>
  </si>
  <si>
    <t>C8020168</t>
  </si>
  <si>
    <t>Framlampa Sirius 650lm</t>
  </si>
  <si>
    <t>C8020187</t>
  </si>
  <si>
    <t>Framlykta par 2 dioder svart</t>
  </si>
  <si>
    <t>C8020189</t>
  </si>
  <si>
    <t>Baklykta par 2 dioder svart</t>
  </si>
  <si>
    <t>C8020232</t>
  </si>
  <si>
    <t>Framlykta fulgo diod on/off</t>
  </si>
  <si>
    <t>C8020234</t>
  </si>
  <si>
    <t>Baklykta aura diod f.pkth</t>
  </si>
  <si>
    <t>C8020235</t>
  </si>
  <si>
    <t>Framlykta diod klassik svart</t>
  </si>
  <si>
    <t>C8020236</t>
  </si>
  <si>
    <t>Framlykta diod klassik blank</t>
  </si>
  <si>
    <t>C8020237</t>
  </si>
  <si>
    <t>Framlykta diod City</t>
  </si>
  <si>
    <t>C8020259</t>
  </si>
  <si>
    <t>Framlykta candi diod 200lm</t>
  </si>
  <si>
    <t>C8020272</t>
  </si>
  <si>
    <t>Framlykta H-IKE Svart</t>
  </si>
  <si>
    <t>C8020318</t>
  </si>
  <si>
    <t>Framlampa Teda evo alu 500lm</t>
  </si>
  <si>
    <t>C8020320</t>
  </si>
  <si>
    <t>Framlampa Clarus alu 115lm</t>
  </si>
  <si>
    <t>C8020321</t>
  </si>
  <si>
    <t>Framlampa Laxo 70lm</t>
  </si>
  <si>
    <t>C8020322</t>
  </si>
  <si>
    <t>Belysningssats Duo 32/8lm</t>
  </si>
  <si>
    <t>C8020329</t>
  </si>
  <si>
    <t>Hjälmlampa bak för Urbana</t>
  </si>
  <si>
    <t>C8020330</t>
  </si>
  <si>
    <t>Hjälmlampa bak för Lelle</t>
  </si>
  <si>
    <t>C8020331</t>
  </si>
  <si>
    <t>Hjälmlampa bak för Boo</t>
  </si>
  <si>
    <t>C8020338</t>
  </si>
  <si>
    <t>Framlykta diod Nox City 4 lux</t>
  </si>
  <si>
    <t>C8020339</t>
  </si>
  <si>
    <t>Framlykta diod Nox City 12 lux</t>
  </si>
  <si>
    <t>C8020340</t>
  </si>
  <si>
    <t>Framlykta diod 706 15 lux</t>
  </si>
  <si>
    <t>Framlykta diod klassik 10 lux</t>
  </si>
  <si>
    <t>Baklampa diod för bakskärm</t>
  </si>
  <si>
    <t>8180146</t>
  </si>
  <si>
    <t>Reflex fram för styre/styrst</t>
  </si>
  <si>
    <t>8180148</t>
  </si>
  <si>
    <t>Reflex bak för sadelstolpe</t>
  </si>
  <si>
    <t>C8030001</t>
  </si>
  <si>
    <t>Reflex bak för sadelrails</t>
  </si>
  <si>
    <t>C8030002</t>
  </si>
  <si>
    <t>Reflex bak för pakethållare</t>
  </si>
  <si>
    <t>C8030004</t>
  </si>
  <si>
    <t>Reflex fram för korg</t>
  </si>
  <si>
    <t>C8030005</t>
  </si>
  <si>
    <t>Reflex eker oval orange (2st)</t>
  </si>
  <si>
    <t>C8030007</t>
  </si>
  <si>
    <t>Reflex fram för v-broms</t>
  </si>
  <si>
    <t>C8030019</t>
  </si>
  <si>
    <t>Reflex eker pinne silver (8)</t>
  </si>
  <si>
    <t>C8030022</t>
  </si>
  <si>
    <t>Reflex "stingpinne"</t>
  </si>
  <si>
    <t>813236-01</t>
  </si>
  <si>
    <t>Glödlampa 6v 3w halogen</t>
  </si>
  <si>
    <t>C8040066</t>
  </si>
  <si>
    <t>Glödlampa 6v 2.4w halogen</t>
  </si>
  <si>
    <t>C8050038</t>
  </si>
  <si>
    <t>Batteri lr03(aaa) 1.5v (40)</t>
  </si>
  <si>
    <t>C8050039</t>
  </si>
  <si>
    <t>Batteri lr6(aa) 1.5v (40)</t>
  </si>
  <si>
    <t>C8050040</t>
  </si>
  <si>
    <t>Batteri lr03(aaa) 1.5v (4)</t>
  </si>
  <si>
    <t>C8050041</t>
  </si>
  <si>
    <t>Batteri lr6(aa) 1.5v (4)</t>
  </si>
  <si>
    <t>C8050053</t>
  </si>
  <si>
    <t>Batteri cr2025 3.0v</t>
  </si>
  <si>
    <t>C8050054</t>
  </si>
  <si>
    <t>Batteri cr2032 3.0v</t>
  </si>
  <si>
    <t>C8050055</t>
  </si>
  <si>
    <t>Batteri cr2430 3.0v</t>
  </si>
  <si>
    <t>C8050061</t>
  </si>
  <si>
    <t>Batteri lrv08 12v</t>
  </si>
  <si>
    <t>C8060002</t>
  </si>
  <si>
    <t>Lykthållare korgmontering</t>
  </si>
  <si>
    <t>C8060050</t>
  </si>
  <si>
    <t>Lykthållare pivomontering</t>
  </si>
  <si>
    <t>C8100018</t>
  </si>
  <si>
    <t>Stöd 22-24" Spectra Mego blank</t>
  </si>
  <si>
    <t>Stöd 24-28" rex justerbart sv</t>
  </si>
  <si>
    <t>Stöd 24-28" rex 40mm rammont.</t>
  </si>
  <si>
    <t>C8100037</t>
  </si>
  <si>
    <t>Stöd 24-28" mooveable svart</t>
  </si>
  <si>
    <t>C8100039</t>
  </si>
  <si>
    <t>Stöd 24-28" mooveable flex</t>
  </si>
  <si>
    <t>C8100040</t>
  </si>
  <si>
    <t>Stöd 24-28" basic svart</t>
  </si>
  <si>
    <t>C8100042</t>
  </si>
  <si>
    <t>Stöd 20"-24" basic svart</t>
  </si>
  <si>
    <t>C8100058</t>
  </si>
  <si>
    <t>Stöd 24-28" movable 18mm ram</t>
  </si>
  <si>
    <t>Stöd moove kapbart 295mm sv</t>
  </si>
  <si>
    <t>C8100089</t>
  </si>
  <si>
    <t>Stöd 26" moove dubbelt 290mm</t>
  </si>
  <si>
    <t>C8100090</t>
  </si>
  <si>
    <t>Stöd 28" moove dubbelt 320mm</t>
  </si>
  <si>
    <t>C8100107</t>
  </si>
  <si>
    <t>Stöd 22-28" ställbart svart</t>
  </si>
  <si>
    <t>C8100114</t>
  </si>
  <si>
    <t>Stöd 24-28" parko justerbart</t>
  </si>
  <si>
    <t>C8100115</t>
  </si>
  <si>
    <t>Stöd 24-28" stylo 40mm rammont</t>
  </si>
  <si>
    <t>C8100117</t>
  </si>
  <si>
    <t>Stöd 24-28" parko 40mm rammont</t>
  </si>
  <si>
    <t>C8105088</t>
  </si>
  <si>
    <t>Monteringsplatta för stöd</t>
  </si>
  <si>
    <t>Stöd 28" rex sv m 3 skruvhål</t>
  </si>
  <si>
    <t>818025</t>
  </si>
  <si>
    <t>Stödhjul 12-16"</t>
  </si>
  <si>
    <t>818026</t>
  </si>
  <si>
    <t>Stödhjul 16-20"</t>
  </si>
  <si>
    <t>C8150001</t>
  </si>
  <si>
    <t>Ledstång för barncykel 12-20"</t>
  </si>
  <si>
    <t>C8150006</t>
  </si>
  <si>
    <t>Stödhjul 16" original</t>
  </si>
  <si>
    <t>C8150012</t>
  </si>
  <si>
    <t>Stödhjul 12" breda</t>
  </si>
  <si>
    <t>C8150022</t>
  </si>
  <si>
    <t>Stödhjul 12-20" universal</t>
  </si>
  <si>
    <t>816214</t>
  </si>
  <si>
    <t>Bagagerem 70cm enkel svart</t>
  </si>
  <si>
    <t>816214-02</t>
  </si>
  <si>
    <t>Bagagerem 50cm enkel svart</t>
  </si>
  <si>
    <t>816214-03</t>
  </si>
  <si>
    <t>Bagagerem 100cm enkel svart</t>
  </si>
  <si>
    <t>8162141</t>
  </si>
  <si>
    <t>Bagagerem dubbel plastgrepp</t>
  </si>
  <si>
    <t>C8200032</t>
  </si>
  <si>
    <t>Pakethållare fram 559/622</t>
  </si>
  <si>
    <t>C8200036</t>
  </si>
  <si>
    <t>Pakethållare 406 univers svart</t>
  </si>
  <si>
    <t>C8200037</t>
  </si>
  <si>
    <t>Pakethållare 507 univers svart</t>
  </si>
  <si>
    <t>C8200038</t>
  </si>
  <si>
    <t>Pakethållare 559/622 uni svart</t>
  </si>
  <si>
    <t>C8200043</t>
  </si>
  <si>
    <t>Nosstag 130 mm svart</t>
  </si>
  <si>
    <t>C8200045</t>
  </si>
  <si>
    <t>Pakethållare 622mm 2-ben svart</t>
  </si>
  <si>
    <t>C8200047</t>
  </si>
  <si>
    <t>Pakethållare sport + AVS sv</t>
  </si>
  <si>
    <t>Pakethållare stor fram med AVS</t>
  </si>
  <si>
    <t>Pakethållare liten fram AVS</t>
  </si>
  <si>
    <t>C8200055</t>
  </si>
  <si>
    <t>Adaptor AVS för pakethållare</t>
  </si>
  <si>
    <t>C8200056</t>
  </si>
  <si>
    <t>Newrack adaptor för AVS korg</t>
  </si>
  <si>
    <t>C8200068</t>
  </si>
  <si>
    <t>Pakethållare f sadelstolpe sv</t>
  </si>
  <si>
    <t>C8200069</t>
  </si>
  <si>
    <t>Pakethållare 622mm sport AVS</t>
  </si>
  <si>
    <t>C8200070</t>
  </si>
  <si>
    <t>Pakethållare 507/622mm AVS</t>
  </si>
  <si>
    <t>C8200071</t>
  </si>
  <si>
    <t>Pakethållare 507/622 dbr AVS</t>
  </si>
  <si>
    <t>C8200074</t>
  </si>
  <si>
    <t>Pakethållare fram 622mm</t>
  </si>
  <si>
    <t>C8200075</t>
  </si>
  <si>
    <t>Nosstag 150 mm svart &lt;2015</t>
  </si>
  <si>
    <t>C8200090-311</t>
  </si>
  <si>
    <t>Stag fram för AVS 310mm 16"</t>
  </si>
  <si>
    <t>C8200090-350</t>
  </si>
  <si>
    <t>Stag fram för AVS 355mm 20"</t>
  </si>
  <si>
    <t>C8200090-390</t>
  </si>
  <si>
    <t>Stag fram för AVS 395mm 24"</t>
  </si>
  <si>
    <t>C8200090-405</t>
  </si>
  <si>
    <t>Stag fram för AVS 405mm 26"</t>
  </si>
  <si>
    <t>C8200090-420</t>
  </si>
  <si>
    <t>Stag fram för AVS 420mm 28"</t>
  </si>
  <si>
    <t>C8200091</t>
  </si>
  <si>
    <t>Pakethållare fram Atran tour</t>
  </si>
  <si>
    <t>C8200092</t>
  </si>
  <si>
    <t>Pakethållare klassisk med AVS</t>
  </si>
  <si>
    <t>C8200093</t>
  </si>
  <si>
    <t>Pakethållare City 24"-29" AVS</t>
  </si>
  <si>
    <t>C8200094</t>
  </si>
  <si>
    <t>Pakethållare Tour 365 28" AVS</t>
  </si>
  <si>
    <t>C8200095</t>
  </si>
  <si>
    <t>Adaptor 2.0 AVS f pkt.hållare</t>
  </si>
  <si>
    <t>C8200096</t>
  </si>
  <si>
    <t>Pakethållare fram Atran granny</t>
  </si>
  <si>
    <t>C8200097</t>
  </si>
  <si>
    <t>Pakethållare fram Hybrid</t>
  </si>
  <si>
    <t>C8200120</t>
  </si>
  <si>
    <t>Pakethållare 20" svart</t>
  </si>
  <si>
    <t>C8200121</t>
  </si>
  <si>
    <t>Pakethållare 16" svart</t>
  </si>
  <si>
    <t>C8200132</t>
  </si>
  <si>
    <t>Pakethållarfäste f.skärm F-FIX</t>
  </si>
  <si>
    <t>C8205475BK2</t>
  </si>
  <si>
    <t>Pakethållare bms f.elcykel</t>
  </si>
  <si>
    <t>Pakethållare sport + 2015 sv</t>
  </si>
  <si>
    <t>C8205618-BK</t>
  </si>
  <si>
    <t>Pakethållare rör f.47cm ram sv</t>
  </si>
  <si>
    <t>C8205619-BK</t>
  </si>
  <si>
    <t>Pakethållare rör f.51cm ram sv</t>
  </si>
  <si>
    <t>C8205620-BK</t>
  </si>
  <si>
    <t>Pakethållare rör f.56cm ram sv</t>
  </si>
  <si>
    <t>Pakethållare rund Alu AVS sv</t>
  </si>
  <si>
    <t>Pakethållare EGOING SF03 AVS</t>
  </si>
  <si>
    <t>Pakethållare EGOING SR20 AVS</t>
  </si>
  <si>
    <t>C8250002</t>
  </si>
  <si>
    <t>Skärm fram 507/559 f/dämpgaff</t>
  </si>
  <si>
    <t>C8250005</t>
  </si>
  <si>
    <t>Skärmset 559 f/v-br  muddy xl</t>
  </si>
  <si>
    <t>C8250024</t>
  </si>
  <si>
    <t>Skärmset 58/507 plåt svart</t>
  </si>
  <si>
    <t>C8250025</t>
  </si>
  <si>
    <t>Fästsats f. 20-24" clip-on</t>
  </si>
  <si>
    <t>C8250026</t>
  </si>
  <si>
    <t>Skärmset 58/559 plåt svart</t>
  </si>
  <si>
    <t>C8250027</t>
  </si>
  <si>
    <t>Skärmset 406 plåt svart</t>
  </si>
  <si>
    <t>Skärmset 52/622 plåt svart</t>
  </si>
  <si>
    <t>C8250029</t>
  </si>
  <si>
    <t>Skärmstagsfästen till SKS stag</t>
  </si>
  <si>
    <t>Skärmset 46/622 svart pluspkt</t>
  </si>
  <si>
    <t>C8250039</t>
  </si>
  <si>
    <t>Skärm s-guard svart</t>
  </si>
  <si>
    <t>C8250047</t>
  </si>
  <si>
    <t>Skärmstag 365mm f u48 10st</t>
  </si>
  <si>
    <t>C8250049</t>
  </si>
  <si>
    <t>Framskärm S-board</t>
  </si>
  <si>
    <t>C8250120</t>
  </si>
  <si>
    <t>Skärmset 20-24" clip-on</t>
  </si>
  <si>
    <t>C8250137</t>
  </si>
  <si>
    <t>Skärmset Velo 55 Cross</t>
  </si>
  <si>
    <t>C8250138</t>
  </si>
  <si>
    <t>Skärmstag U-stays Velo 55</t>
  </si>
  <si>
    <t>C8250139</t>
  </si>
  <si>
    <t>Skärm X-Cape bak</t>
  </si>
  <si>
    <t>C8250143</t>
  </si>
  <si>
    <t>Skärmstagsfäste fram (5)</t>
  </si>
  <si>
    <t>C8250144</t>
  </si>
  <si>
    <t>Skärm X-Cape fram</t>
  </si>
  <si>
    <t>C8250147</t>
  </si>
  <si>
    <t>Skärm S-Mud kort bak</t>
  </si>
  <si>
    <t>C8250148</t>
  </si>
  <si>
    <t>Skärm S-Mud lång bak</t>
  </si>
  <si>
    <t>C8250149</t>
  </si>
  <si>
    <t>Skärmsats Expander Kids 55 20"</t>
  </si>
  <si>
    <t>C8250156</t>
  </si>
  <si>
    <t>Skärmset 33/622 svart fm</t>
  </si>
  <si>
    <t>C8250159</t>
  </si>
  <si>
    <t>Skärmsats Expander Cross 65 26</t>
  </si>
  <si>
    <t>C8250160</t>
  </si>
  <si>
    <t>Skärmset MTB fram/bak</t>
  </si>
  <si>
    <t>C8250165</t>
  </si>
  <si>
    <t>Skärmset sport fram/bak m.stag</t>
  </si>
  <si>
    <t>C8250166</t>
  </si>
  <si>
    <t>Skärm bak road f/sadelstolpe</t>
  </si>
  <si>
    <t>C8250167</t>
  </si>
  <si>
    <t>Skärm fram road f/rammontering</t>
  </si>
  <si>
    <t>C8250168</t>
  </si>
  <si>
    <t>C8250171</t>
  </si>
  <si>
    <t>Skärm fram MTB f/rammontering</t>
  </si>
  <si>
    <t>C8250175</t>
  </si>
  <si>
    <t>Skärmset 33/622 matt svart fm</t>
  </si>
  <si>
    <t>C8250180</t>
  </si>
  <si>
    <t>Skärmset 37/622 svart fm</t>
  </si>
  <si>
    <t>C8250182</t>
  </si>
  <si>
    <t>Skärmset 45/622 svart fm</t>
  </si>
  <si>
    <t>C8250184</t>
  </si>
  <si>
    <t>Skärmset 60/559 svart fm</t>
  </si>
  <si>
    <t>C8250187</t>
  </si>
  <si>
    <t>Skärmset 37/622 matt svart fm</t>
  </si>
  <si>
    <t>C8250202</t>
  </si>
  <si>
    <t>Skärmstag 365mm f u48-58 10st</t>
  </si>
  <si>
    <t>C8250203</t>
  </si>
  <si>
    <t>Skärmstag 350mm f u48-58 10st</t>
  </si>
  <si>
    <t>C8250221</t>
  </si>
  <si>
    <t>Skärmset Beavertail 26"-29"</t>
  </si>
  <si>
    <t>C8250223</t>
  </si>
  <si>
    <t>Skärmset Rowdy 20"-24"</t>
  </si>
  <si>
    <t>C8250224</t>
  </si>
  <si>
    <t>Skärm Shockblade II 26"-27.5"</t>
  </si>
  <si>
    <t>C8250225</t>
  </si>
  <si>
    <t>Skärm Shockblade II 29"</t>
  </si>
  <si>
    <t>C8250227</t>
  </si>
  <si>
    <t>Skärmset Velo 42 622 urban</t>
  </si>
  <si>
    <t>C8250229</t>
  </si>
  <si>
    <t>Skärmset Velo 65 559-622 MTB</t>
  </si>
  <si>
    <t>C8250230</t>
  </si>
  <si>
    <t>Skärm X-blade II 26"-27.5"</t>
  </si>
  <si>
    <t>C8250231</t>
  </si>
  <si>
    <t>Skärm X-blade II 29"</t>
  </si>
  <si>
    <t>C8250232</t>
  </si>
  <si>
    <t>Skärm X-Board 24"-29"</t>
  </si>
  <si>
    <t>C8250234</t>
  </si>
  <si>
    <t>Skärmstag U-stay f Velo 42/47</t>
  </si>
  <si>
    <t>C8250235</t>
  </si>
  <si>
    <t>Skärmset Longboard 35 622</t>
  </si>
  <si>
    <t>C8250236</t>
  </si>
  <si>
    <t>Skärmset Longboard 45 622</t>
  </si>
  <si>
    <t>C8250238</t>
  </si>
  <si>
    <t>Skärmsats Expander Trekking 51</t>
  </si>
  <si>
    <t>C8250239</t>
  </si>
  <si>
    <t>Skärmsats Expander Trekking 46</t>
  </si>
  <si>
    <t>C8250240</t>
  </si>
  <si>
    <t>Skärmsats Mud Pro 26"-29"</t>
  </si>
  <si>
    <t>Framskärm 46/622 plast svart</t>
  </si>
  <si>
    <t>C8256023-BK</t>
  </si>
  <si>
    <t>Bakskärm 46/622 lång plast sv</t>
  </si>
  <si>
    <t>C8256125-BK</t>
  </si>
  <si>
    <t>12727280</t>
  </si>
  <si>
    <t>Kedjeskydd std 38t svart</t>
  </si>
  <si>
    <t>12750007</t>
  </si>
  <si>
    <t>Kedjeskydd std 48t svart</t>
  </si>
  <si>
    <t>13640007</t>
  </si>
  <si>
    <t>Kedjeskyddsfäste plåt 38t</t>
  </si>
  <si>
    <t>13640017</t>
  </si>
  <si>
    <t>Kedjeskyddsfäste glasfiber 38t</t>
  </si>
  <si>
    <t>897007</t>
  </si>
  <si>
    <t>Kedjeskydd std 33t svart</t>
  </si>
  <si>
    <t>897008</t>
  </si>
  <si>
    <t>897009</t>
  </si>
  <si>
    <t>Kedjeskydd std 38t silver</t>
  </si>
  <si>
    <t>C8300001</t>
  </si>
  <si>
    <t>Kedjeskydd roterande 42/44t</t>
  </si>
  <si>
    <t>C8300002</t>
  </si>
  <si>
    <t>Kedjeskydd roterande 46/48t</t>
  </si>
  <si>
    <t>C8300021</t>
  </si>
  <si>
    <t>Kedjeskydd 28/38/48t svart</t>
  </si>
  <si>
    <t>C8300022</t>
  </si>
  <si>
    <t>C8300023</t>
  </si>
  <si>
    <t>C8300024</t>
  </si>
  <si>
    <t>Kedjeskydd 38t my 06 20" svart</t>
  </si>
  <si>
    <t>C8300045</t>
  </si>
  <si>
    <t>Kedjeskydd lekcykel 12" 28t</t>
  </si>
  <si>
    <t>C8300046</t>
  </si>
  <si>
    <t>Kedjeskydd lekcykel 16" 28t</t>
  </si>
  <si>
    <t>C8300047</t>
  </si>
  <si>
    <t>Kedjeskydd lekcykel 20" 36t</t>
  </si>
  <si>
    <t>C8300048</t>
  </si>
  <si>
    <t>Kedjeskydd 24" 36t</t>
  </si>
  <si>
    <t>C8300059</t>
  </si>
  <si>
    <t>C8300070</t>
  </si>
  <si>
    <t>Kedjeskydd heltäckande AGUDO</t>
  </si>
  <si>
    <t>C8305006</t>
  </si>
  <si>
    <t>Kedjeskyddsbeslag bak</t>
  </si>
  <si>
    <t>C8305244</t>
  </si>
  <si>
    <t>Kedjeskydd Twave 48t svart</t>
  </si>
  <si>
    <t>C8305422</t>
  </si>
  <si>
    <t>Kedjeskyddsfäste 48t</t>
  </si>
  <si>
    <t>C8305424</t>
  </si>
  <si>
    <t>Kedjeskydd heltäckande 48t sv</t>
  </si>
  <si>
    <t>Kedjeskyddsfäste 38t</t>
  </si>
  <si>
    <t>C8305427/RRD</t>
  </si>
  <si>
    <t>Kedjeskyddring f. Zafir röd</t>
  </si>
  <si>
    <t>C8305427/RSV</t>
  </si>
  <si>
    <t>Kedjeskyddring för Zafir grå</t>
  </si>
  <si>
    <t>C8305427/RWH</t>
  </si>
  <si>
    <t>Kedjeskyddring för Zafir vit</t>
  </si>
  <si>
    <t>Kedjeskydd Zafir 38t svart</t>
  </si>
  <si>
    <t>Kedjeskyddsfäste 42T</t>
  </si>
  <si>
    <t>Kedjeskydd rf 42t svart</t>
  </si>
  <si>
    <t>C8305641-SS</t>
  </si>
  <si>
    <t>Kedjeskydd rf 42t blankt</t>
  </si>
  <si>
    <t>Kedjeskyddsfäste 42t</t>
  </si>
  <si>
    <t>Kedjeskydd Chainbow 42/44t sv</t>
  </si>
  <si>
    <t>Kedjeskyddsfäste 42/44t</t>
  </si>
  <si>
    <t>C8350002</t>
  </si>
  <si>
    <t>Rockskydd finmaskigt svart</t>
  </si>
  <si>
    <t>C8400022</t>
  </si>
  <si>
    <t>Ringlås Spectra Defence (20)</t>
  </si>
  <si>
    <t>C8400025</t>
  </si>
  <si>
    <t>Wirelås plug-in 1500mm</t>
  </si>
  <si>
    <t>C8400044</t>
  </si>
  <si>
    <t>Ringlås solid+ sv BULK (20)</t>
  </si>
  <si>
    <t>Ringlås solid plus svart</t>
  </si>
  <si>
    <t>C8400075</t>
  </si>
  <si>
    <t>Ringlås solid+ m 150cm wirelås</t>
  </si>
  <si>
    <t>C8400076</t>
  </si>
  <si>
    <t>Wirelås plug-in 1800mm</t>
  </si>
  <si>
    <t>C8400077</t>
  </si>
  <si>
    <t>Kätting plug-i n Block XXL</t>
  </si>
  <si>
    <t>C8400078</t>
  </si>
  <si>
    <t>Ringlås Block xxl</t>
  </si>
  <si>
    <t>C8400079</t>
  </si>
  <si>
    <t>Monteringssats ringlås (Flex)</t>
  </si>
  <si>
    <t>C8400084</t>
  </si>
  <si>
    <t>Kättinglås Rigid m kodlås rosa</t>
  </si>
  <si>
    <t>C8400086</t>
  </si>
  <si>
    <t>Kättinglås Rigid m kodlås blå</t>
  </si>
  <si>
    <t>C8400087</t>
  </si>
  <si>
    <t>Kättinglås plug-in grovt</t>
  </si>
  <si>
    <t>C8400100</t>
  </si>
  <si>
    <t>Plastknopp för 7mm låspinne</t>
  </si>
  <si>
    <t>C8400123</t>
  </si>
  <si>
    <t>Kättinglås Newton ProMoto +2</t>
  </si>
  <si>
    <t>C8400133</t>
  </si>
  <si>
    <t>Spirallås 15x1800mm m. hållare</t>
  </si>
  <si>
    <t>C8400135</t>
  </si>
  <si>
    <t>Spirallås 10x1800mm m. hållare</t>
  </si>
  <si>
    <t>C8400136</t>
  </si>
  <si>
    <t>Spirallås 12x1800mm m. hållare</t>
  </si>
  <si>
    <t>C8400138</t>
  </si>
  <si>
    <t>C8400139</t>
  </si>
  <si>
    <t>C8400142</t>
  </si>
  <si>
    <t>Wirelås 10x650mm m.kod svart</t>
  </si>
  <si>
    <t>C8400150</t>
  </si>
  <si>
    <t>Wirelås 10x650mm m.nyckel sv</t>
  </si>
  <si>
    <t>C8400162</t>
  </si>
  <si>
    <t>Låswire 8x2500mm med två öglor</t>
  </si>
  <si>
    <t>C8400190</t>
  </si>
  <si>
    <t>Bygellås Newton pro 190mm</t>
  </si>
  <si>
    <t>C8400192</t>
  </si>
  <si>
    <t>Lås vikbart Newton FL90K</t>
  </si>
  <si>
    <t>C8400194</t>
  </si>
  <si>
    <t>Kättinglås Cherto compact 95</t>
  </si>
  <si>
    <t>C8400196</t>
  </si>
  <si>
    <t>Kättinglås Rigid m kodlås sv</t>
  </si>
  <si>
    <t>C8400202</t>
  </si>
  <si>
    <t>Lås vikbart ULTRA 90</t>
  </si>
  <si>
    <t>C8400203</t>
  </si>
  <si>
    <t>Kättinglås Absolut 9-90</t>
  </si>
  <si>
    <t>C8400204</t>
  </si>
  <si>
    <t>Kättinglås Absolut 5-90</t>
  </si>
  <si>
    <t>C8400205</t>
  </si>
  <si>
    <t>Kättinglås Rigid m kodlås lila</t>
  </si>
  <si>
    <t>C8400206</t>
  </si>
  <si>
    <t>Kättinglås Rigid m kodlås grön</t>
  </si>
  <si>
    <t>C8400207</t>
  </si>
  <si>
    <t>Wirelås Resolute 6-60 armegrön</t>
  </si>
  <si>
    <t>C8400208</t>
  </si>
  <si>
    <t>Wirelås Resolute 6-60 isblå</t>
  </si>
  <si>
    <t>C8400209</t>
  </si>
  <si>
    <t>Wirelås Resolute 6-60 mörkblå</t>
  </si>
  <si>
    <t>C8400210</t>
  </si>
  <si>
    <t>Wirelås Resolute 6-60 mörklila</t>
  </si>
  <si>
    <t>C8400211</t>
  </si>
  <si>
    <t>Kättinglås plug-in RCL+ 140</t>
  </si>
  <si>
    <t>AXA Solid+/låscylider EGOING</t>
  </si>
  <si>
    <t>817308</t>
  </si>
  <si>
    <t>Kabelhållare dubbel svart</t>
  </si>
  <si>
    <t>C8450026</t>
  </si>
  <si>
    <t>Kabelhållare "snipa" (20)</t>
  </si>
  <si>
    <t>C8450101</t>
  </si>
  <si>
    <t>Kabelhållare enkel svart</t>
  </si>
  <si>
    <t>C8450105</t>
  </si>
  <si>
    <t>Bromskabelset fram &amp; bak svart</t>
  </si>
  <si>
    <t>C8450107</t>
  </si>
  <si>
    <t>Bromskabel universal 600/750mm</t>
  </si>
  <si>
    <t>C8450108</t>
  </si>
  <si>
    <t>Bromskabel universal 2000/2100</t>
  </si>
  <si>
    <t>C8450109</t>
  </si>
  <si>
    <t>Vxl-wire universal 1.1x2000mm</t>
  </si>
  <si>
    <t>C8450110</t>
  </si>
  <si>
    <t>C8450111</t>
  </si>
  <si>
    <t>Vxl-wire univ 1.1x2100mm (100)</t>
  </si>
  <si>
    <t>C8450120</t>
  </si>
  <si>
    <t>Br-wire MTB 1.5x1700mm</t>
  </si>
  <si>
    <t>C8450121</t>
  </si>
  <si>
    <t>Br-wire MTB 1.5x1700mm (100)</t>
  </si>
  <si>
    <t>C8450124</t>
  </si>
  <si>
    <t>Br-wire univ 1.5x2000mm</t>
  </si>
  <si>
    <t>C8450125</t>
  </si>
  <si>
    <t>Växelkabelhölje 2200 mm svart</t>
  </si>
  <si>
    <t>C8450131</t>
  </si>
  <si>
    <t>Växelkabelhölje 30 m svart</t>
  </si>
  <si>
    <t>C8450143</t>
  </si>
  <si>
    <t>Bromskabelhölje 30 m svart</t>
  </si>
  <si>
    <t>C8450149</t>
  </si>
  <si>
    <t>Växelkabel SRAM tt 600/2000mm</t>
  </si>
  <si>
    <t>C8450150</t>
  </si>
  <si>
    <t>Växelkabel SRAM tt 1800/2000mm</t>
  </si>
  <si>
    <t>C8450152</t>
  </si>
  <si>
    <t>Växelwire SRAM tt 2000mm</t>
  </si>
  <si>
    <t>C8450153</t>
  </si>
  <si>
    <t>Ändhylsa för innerwire (500)</t>
  </si>
  <si>
    <t>C8450157</t>
  </si>
  <si>
    <t>Ändhylsa f br-h svart (150)</t>
  </si>
  <si>
    <t>C8450159</t>
  </si>
  <si>
    <t>Ändhylsa f vxl-h svart (150)</t>
  </si>
  <si>
    <t>C8450164</t>
  </si>
  <si>
    <t>C8450168</t>
  </si>
  <si>
    <t>C8450172</t>
  </si>
  <si>
    <t>Ramskydd f vxl.k h svart (10)</t>
  </si>
  <si>
    <t>67820001</t>
  </si>
  <si>
    <t>Ventiladapter bil till cykel</t>
  </si>
  <si>
    <t>C8500031</t>
  </si>
  <si>
    <t>Pump air supply 41-47cm</t>
  </si>
  <si>
    <t>C8500032</t>
  </si>
  <si>
    <t>Pump air supply 46-52cm</t>
  </si>
  <si>
    <t>C8500033</t>
  </si>
  <si>
    <t>Pump air supply 51-57cm</t>
  </si>
  <si>
    <t>C8500110</t>
  </si>
  <si>
    <t>Ventiladapter racer till cykel</t>
  </si>
  <si>
    <t>C8500117</t>
  </si>
  <si>
    <t>Kolsyrepatron 16gr (20)</t>
  </si>
  <si>
    <t>C8500135</t>
  </si>
  <si>
    <t>Kolsyrepatron 25gr (2st)</t>
  </si>
  <si>
    <t>C8500139</t>
  </si>
  <si>
    <t>Pumphuvud dualhead</t>
  </si>
  <si>
    <t>C8500162</t>
  </si>
  <si>
    <t>Fotpump aeris mörkgrå</t>
  </si>
  <si>
    <t>C8500163</t>
  </si>
  <si>
    <t>Fotpump pressus m.mätare svart</t>
  </si>
  <si>
    <t>C8500164</t>
  </si>
  <si>
    <t>Fotpump pressura svart</t>
  </si>
  <si>
    <t>C8500165</t>
  </si>
  <si>
    <t>Gaffelpump alu furca svart</t>
  </si>
  <si>
    <t>C8500166</t>
  </si>
  <si>
    <t>Minipump intra svart</t>
  </si>
  <si>
    <t>C8500168</t>
  </si>
  <si>
    <t>Minipump pacta svart</t>
  </si>
  <si>
    <t>C8500169</t>
  </si>
  <si>
    <t>Minipump dis svart</t>
  </si>
  <si>
    <t>C8500174</t>
  </si>
  <si>
    <t>Minipump reddo m. mätare svart</t>
  </si>
  <si>
    <t>C8550001</t>
  </si>
  <si>
    <t>Ringklocka racer svart</t>
  </si>
  <si>
    <t>C8550002</t>
  </si>
  <si>
    <t>Ringklocka racer silv</t>
  </si>
  <si>
    <t>C8550003</t>
  </si>
  <si>
    <t>Ringklocka mini svart</t>
  </si>
  <si>
    <t>C8550004</t>
  </si>
  <si>
    <t>Ringklocka mini silver</t>
  </si>
  <si>
    <t>C8550009</t>
  </si>
  <si>
    <t>Ringklocka krom</t>
  </si>
  <si>
    <t>C8550035</t>
  </si>
  <si>
    <t>Ringklocka race mässing</t>
  </si>
  <si>
    <t>C8550036</t>
  </si>
  <si>
    <t>Ringklocka svart</t>
  </si>
  <si>
    <t>C8600002</t>
  </si>
  <si>
    <t>Cykelkorg för pakethållare</t>
  </si>
  <si>
    <t>C8600003</t>
  </si>
  <si>
    <t>Cykelkorg fram för styre svart</t>
  </si>
  <si>
    <t>Cykelkorg fram svart original</t>
  </si>
  <si>
    <t>C8600006</t>
  </si>
  <si>
    <t>Cykelkorg för styre svart</t>
  </si>
  <si>
    <t>C8600008</t>
  </si>
  <si>
    <t>C8600009</t>
  </si>
  <si>
    <t>C8600010</t>
  </si>
  <si>
    <t>Cykelkorg fram 28" svart</t>
  </si>
  <si>
    <t>C8600011</t>
  </si>
  <si>
    <t>Cykelkorg fram junior svart</t>
  </si>
  <si>
    <t>Korg med AVS clicksystem</t>
  </si>
  <si>
    <t>C8600027</t>
  </si>
  <si>
    <t>Korgfäste styrlager 1 1/8" sv</t>
  </si>
  <si>
    <t>C8600028</t>
  </si>
  <si>
    <t>Korgfäste styrlager 1" svart</t>
  </si>
  <si>
    <t>C8600035</t>
  </si>
  <si>
    <t>Stabilisatorfjäder rostfri</t>
  </si>
  <si>
    <t>C8600036</t>
  </si>
  <si>
    <t>Trälåda för frampkt hållare</t>
  </si>
  <si>
    <t>C8600044</t>
  </si>
  <si>
    <t>Cykelkorg Pronto svart S</t>
  </si>
  <si>
    <t>C8600045</t>
  </si>
  <si>
    <t>Cykelkorg Pronto svart M</t>
  </si>
  <si>
    <t>C8600046</t>
  </si>
  <si>
    <t>Cykelkorg Pronto svart L</t>
  </si>
  <si>
    <t>C8600049</t>
  </si>
  <si>
    <t>Cykelkorg fram barn 16" Svart</t>
  </si>
  <si>
    <t>C8600052</t>
  </si>
  <si>
    <t>Cykelkorg fram junior 24" sv</t>
  </si>
  <si>
    <t>C8600053</t>
  </si>
  <si>
    <t>Cykelkorg fram barn 20" Svart</t>
  </si>
  <si>
    <t>C8600056</t>
  </si>
  <si>
    <t>Cykelkorg fram"rotting"l.brun</t>
  </si>
  <si>
    <t>C8600058</t>
  </si>
  <si>
    <t>Cykelkorg fram "rotting" svart</t>
  </si>
  <si>
    <t>C8600065</t>
  </si>
  <si>
    <t>Cykelkorg bak "rotting" svart</t>
  </si>
  <si>
    <t>C8600067</t>
  </si>
  <si>
    <t>Cykelkorg bak stor svart</t>
  </si>
  <si>
    <t>C8600074</t>
  </si>
  <si>
    <t>Cykelkorg fram junior 26" sv</t>
  </si>
  <si>
    <t>C8600079</t>
  </si>
  <si>
    <t>Träkorg Woodie  AVS</t>
  </si>
  <si>
    <t>C8600080</t>
  </si>
  <si>
    <t>Cykelkorg fram "quicklock" sv</t>
  </si>
  <si>
    <t>C8600099</t>
  </si>
  <si>
    <t>Cykelkorg Epic Curve AVS Svart</t>
  </si>
  <si>
    <t>C8600102</t>
  </si>
  <si>
    <t>Epic QB korg AVS Shopper</t>
  </si>
  <si>
    <t>C8600104</t>
  </si>
  <si>
    <t>Cykelkorg Epic alu AVS</t>
  </si>
  <si>
    <t>C8600106</t>
  </si>
  <si>
    <t>Korg Picnic Rotting AVS</t>
  </si>
  <si>
    <t>C8600107</t>
  </si>
  <si>
    <t>Cykelkorg Picnic AVS svart</t>
  </si>
  <si>
    <t>C8600148</t>
  </si>
  <si>
    <t>Cykelkorg Epic Shopper AVS Sv</t>
  </si>
  <si>
    <t>C8600149</t>
  </si>
  <si>
    <t>Cykelkorg Bakery AVS</t>
  </si>
  <si>
    <t>C8600150</t>
  </si>
  <si>
    <t>Cykelkorg Retro AVS</t>
  </si>
  <si>
    <t>C8600151</t>
  </si>
  <si>
    <t>Cykelkorg Duo L AVS</t>
  </si>
  <si>
    <t>C8600152</t>
  </si>
  <si>
    <t>Cykelkorg Epic smart AVS</t>
  </si>
  <si>
    <t>C8600153</t>
  </si>
  <si>
    <t>Cykelkorg Epic Multi AVS</t>
  </si>
  <si>
    <t>C8600154</t>
  </si>
  <si>
    <t>Cykelkorg Bakery Crate AVS</t>
  </si>
  <si>
    <t>C8600155</t>
  </si>
  <si>
    <t>Cykelkorg Grocery AVS</t>
  </si>
  <si>
    <t>C8600156</t>
  </si>
  <si>
    <t>Cykelkorg Picnic AVS grå</t>
  </si>
  <si>
    <t>C8600157</t>
  </si>
  <si>
    <t>Cykelkorg Bring L AVS</t>
  </si>
  <si>
    <t>C8600158</t>
  </si>
  <si>
    <t>Cykelkorg Bring M AVS</t>
  </si>
  <si>
    <t>C8600159</t>
  </si>
  <si>
    <t>Galler och insats för Duo L</t>
  </si>
  <si>
    <t>C8600160</t>
  </si>
  <si>
    <t>Galler och insats f Epic multi</t>
  </si>
  <si>
    <t>C8600161</t>
  </si>
  <si>
    <t>Spännband med klickfäste svart</t>
  </si>
  <si>
    <t>C8600162</t>
  </si>
  <si>
    <t>Spännband med klickfäste beige</t>
  </si>
  <si>
    <t>C8600167</t>
  </si>
  <si>
    <t>Cykelkorg Carry AVS svart</t>
  </si>
  <si>
    <t>C8605008</t>
  </si>
  <si>
    <t>Förstärkningsplatta för korg</t>
  </si>
  <si>
    <t>C8605105</t>
  </si>
  <si>
    <t>Korgstag med fäste för lykta</t>
  </si>
  <si>
    <t>Cykelkorg fram randig m.botten</t>
  </si>
  <si>
    <t>C8650001</t>
  </si>
  <si>
    <t>Skruv torx m5x8mm rf (100st)</t>
  </si>
  <si>
    <t>C8650002</t>
  </si>
  <si>
    <t>Skruv torx m5x10mm rf (100st)</t>
  </si>
  <si>
    <t>C8650003</t>
  </si>
  <si>
    <t>Skruv torx m5x12mm rf (100st)</t>
  </si>
  <si>
    <t>C8650004</t>
  </si>
  <si>
    <t>Skruv torx m5x16mm rf (100st)</t>
  </si>
  <si>
    <t>C8650006</t>
  </si>
  <si>
    <t>Skruv torx m5x20mm rf (100st)</t>
  </si>
  <si>
    <t>C8650007</t>
  </si>
  <si>
    <t>Skruv torx m5x25mm rf (100st)</t>
  </si>
  <si>
    <t>C8650010</t>
  </si>
  <si>
    <t>Skruv insex m5x8mm rf (100st)</t>
  </si>
  <si>
    <t>C8650011</t>
  </si>
  <si>
    <t>Skruv insex m5x12mm rf (100st)</t>
  </si>
  <si>
    <t>C8650012</t>
  </si>
  <si>
    <t>Skruv insex m5x16mm rf (100st)</t>
  </si>
  <si>
    <t>C8650013</t>
  </si>
  <si>
    <t>Skruv insex m5x20mm rf (100st)</t>
  </si>
  <si>
    <t>C8650014</t>
  </si>
  <si>
    <t>Skruv insex m5x25mm rf (100st)</t>
  </si>
  <si>
    <t>C8650020</t>
  </si>
  <si>
    <t>Skruv insex m6x12mm rf (100st)</t>
  </si>
  <si>
    <t>C8650021</t>
  </si>
  <si>
    <t>Skruv insex m6x16mm rf (100st)</t>
  </si>
  <si>
    <t>C8650022</t>
  </si>
  <si>
    <t>Skruv insex m6x20mm rf (100st)</t>
  </si>
  <si>
    <t>C8650030</t>
  </si>
  <si>
    <t>Mutter nylock m5 rf (100st)</t>
  </si>
  <si>
    <t>C8650040</t>
  </si>
  <si>
    <t>Mutter nylock m6 rf (100st)</t>
  </si>
  <si>
    <t>C8650050</t>
  </si>
  <si>
    <t>Bricka 5x10mm rf (100st)</t>
  </si>
  <si>
    <t>C8650051</t>
  </si>
  <si>
    <t>Bricka 5x15mm rf (100st)</t>
  </si>
  <si>
    <t>C8650060</t>
  </si>
  <si>
    <t>Bricka 6x12mm rf (100st)</t>
  </si>
  <si>
    <t>C8650061</t>
  </si>
  <si>
    <t>Bricka 6x16mm rf (100st)</t>
  </si>
  <si>
    <t>C8650070</t>
  </si>
  <si>
    <t>Bricka tandad 5x10mm rf (100)</t>
  </si>
  <si>
    <t>C8650075</t>
  </si>
  <si>
    <t>Bricka tandad 6x11mm rf (100)</t>
  </si>
  <si>
    <t>C8650090</t>
  </si>
  <si>
    <t>Skruv insex m6x30mm rf (100st)</t>
  </si>
  <si>
    <t>C8650091</t>
  </si>
  <si>
    <t>Skruv insex m6x45mm rf (100st)</t>
  </si>
  <si>
    <t>C8650092</t>
  </si>
  <si>
    <t>Skruv insex m6x50mm rf (100st)</t>
  </si>
  <si>
    <t>C8650093</t>
  </si>
  <si>
    <t>Skruv insex m6x55mm rf (100st)</t>
  </si>
  <si>
    <t>C8650094</t>
  </si>
  <si>
    <t>Skruv insex m6x65mm rf (100st)</t>
  </si>
  <si>
    <t>C8650095</t>
  </si>
  <si>
    <t>Skruv insex m6x70mm rf (100st)</t>
  </si>
  <si>
    <t>C8650102</t>
  </si>
  <si>
    <t>Buntband 4.8x200mm sv (100st)</t>
  </si>
  <si>
    <t>C8650103</t>
  </si>
  <si>
    <t>Buntband 4.8x290mm sv (100st)</t>
  </si>
  <si>
    <t>C8650104</t>
  </si>
  <si>
    <t>Buntband 7.8x365mm sv (100st)</t>
  </si>
  <si>
    <t>C8650105</t>
  </si>
  <si>
    <t>Buntband 2.6x200mm sv (100st)</t>
  </si>
  <si>
    <t>C8650106</t>
  </si>
  <si>
    <t>Buntband 3.6x200mm sv (100st)</t>
  </si>
  <si>
    <t>812078</t>
  </si>
  <si>
    <t>Kulring 3/16" 7st Kulor/ring</t>
  </si>
  <si>
    <t>C8660003</t>
  </si>
  <si>
    <t>Kulor 3/16" med fett (36st)</t>
  </si>
  <si>
    <t>C8660005</t>
  </si>
  <si>
    <t>Kulor 1/4" med fett (24st)</t>
  </si>
  <si>
    <t>C8660009</t>
  </si>
  <si>
    <t>Kulring 3/16" med fett (2)</t>
  </si>
  <si>
    <t>C8660010</t>
  </si>
  <si>
    <t>Kulring 1/4" med fett (2)</t>
  </si>
  <si>
    <t>C8660011</t>
  </si>
  <si>
    <t>Kulor 1/4" (200)</t>
  </si>
  <si>
    <t>C8700012</t>
  </si>
  <si>
    <t>Belysningskabel bak 1200mm</t>
  </si>
  <si>
    <t>C8705017-01-DC</t>
  </si>
  <si>
    <t>Bakstycke 37V 10Ah batteri</t>
  </si>
  <si>
    <t>C8705017-01-RC</t>
  </si>
  <si>
    <t>Skydd för ladduttag 2-stift</t>
  </si>
  <si>
    <t>C8705017-03-01</t>
  </si>
  <si>
    <t>Planethjul/koppling Phylion</t>
  </si>
  <si>
    <t>C8705017-03-02</t>
  </si>
  <si>
    <t>Solhjul eBike</t>
  </si>
  <si>
    <t>C8705017-03-03</t>
  </si>
  <si>
    <t>Skruvar m4x10mm ebike (20 st)</t>
  </si>
  <si>
    <t>C8705017-03-04</t>
  </si>
  <si>
    <t>Not 5X5X10MM eBike (10 ST)</t>
  </si>
  <si>
    <t>C8705017-03-05</t>
  </si>
  <si>
    <t>Tillbehör Phylion v-br.motor</t>
  </si>
  <si>
    <t>C8705017-03-06</t>
  </si>
  <si>
    <t>Kullager 6001RS ebike (4 st)</t>
  </si>
  <si>
    <t>C8705017-03-07</t>
  </si>
  <si>
    <t>Kullager 6902RS ebike (4 st)</t>
  </si>
  <si>
    <t>C8705017-03-08</t>
  </si>
  <si>
    <t>Kullager 6810rs ebike (2 st)</t>
  </si>
  <si>
    <t>C8705017-03-10</t>
  </si>
  <si>
    <t>Låsring eBike Ø15 (20 st)</t>
  </si>
  <si>
    <t>C8705017-03-14</t>
  </si>
  <si>
    <t>Verktyg haknyckel elcykel</t>
  </si>
  <si>
    <t>C8705017-03RB-1</t>
  </si>
  <si>
    <t>Planethjul f.RB elcykel</t>
  </si>
  <si>
    <t>C8705017-03RB-2</t>
  </si>
  <si>
    <t>Kopplingsaxel f.RB elcykel</t>
  </si>
  <si>
    <t>C8705017-03RB-3</t>
  </si>
  <si>
    <t>Nållager f.elcykel (3-pack)</t>
  </si>
  <si>
    <t>C8705017-03RB-8</t>
  </si>
  <si>
    <t>C8705017-05</t>
  </si>
  <si>
    <t>Magnetskiva f vevlagersensor</t>
  </si>
  <si>
    <t>C8705017-06</t>
  </si>
  <si>
    <t>Vevlagersensor f.elcykel</t>
  </si>
  <si>
    <t>C8705017-07L</t>
  </si>
  <si>
    <t>Bromshandtag vä m. br.sensor</t>
  </si>
  <si>
    <t>C8705017-08</t>
  </si>
  <si>
    <t>EB-buskabel 2015-2016 11 stif</t>
  </si>
  <si>
    <t>C8705017-09</t>
  </si>
  <si>
    <t>Låskolv bms inkl. 4 nycklar</t>
  </si>
  <si>
    <t>C8705017-13-RC</t>
  </si>
  <si>
    <t>Skydd för ladduttag 5-stift</t>
  </si>
  <si>
    <t>C8705017-15</t>
  </si>
  <si>
    <t>Batteriladdare bms f.elcykel</t>
  </si>
  <si>
    <t>C8705017-16</t>
  </si>
  <si>
    <t>Batteryman-box silver</t>
  </si>
  <si>
    <t>C8705017-17</t>
  </si>
  <si>
    <t>Adapter till bms batteri 5 pin</t>
  </si>
  <si>
    <t>C8705017-18</t>
  </si>
  <si>
    <t>EGOING Access verktyg svart</t>
  </si>
  <si>
    <t>C8705017-18-2</t>
  </si>
  <si>
    <t>Splitterkabel EGOING</t>
  </si>
  <si>
    <t>C8705017-19</t>
  </si>
  <si>
    <t>Kopplingslager EGOING B fram</t>
  </si>
  <si>
    <t>Bromssensor 2015-2016</t>
  </si>
  <si>
    <t>Batteriladdare SF03/SF06 UART</t>
  </si>
  <si>
    <t>C8705058-03</t>
  </si>
  <si>
    <t>Snabbladdare SF03/SF06 UART</t>
  </si>
  <si>
    <t>EB-buskabel 2015-2016 13 stif</t>
  </si>
  <si>
    <t>Batteriladdare SR20/SF03 Canbu</t>
  </si>
  <si>
    <t>C8705058-12</t>
  </si>
  <si>
    <t>Hastighetssensor 2015-2016</t>
  </si>
  <si>
    <t>C8705058-17</t>
  </si>
  <si>
    <t>Låskolv EGOING ink. 4 nycklar</t>
  </si>
  <si>
    <t>C8705058-1CV</t>
  </si>
  <si>
    <t>Skydd för ladduttag SF03</t>
  </si>
  <si>
    <t>Baklykta EGOING SF03</t>
  </si>
  <si>
    <t>Batterihållare EGOING B SF06</t>
  </si>
  <si>
    <t>C8705058-6</t>
  </si>
  <si>
    <t>C8705064-06PS</t>
  </si>
  <si>
    <t>Vevlagersensor EGOING B UART</t>
  </si>
  <si>
    <t>Batteriskena EGOING B SF03</t>
  </si>
  <si>
    <t>Motorkabel EGOING B 2017-&gt;</t>
  </si>
  <si>
    <t>EB-buskabel EGOING B 2016-&gt;</t>
  </si>
  <si>
    <t>EB-buskabel EGOING B 2020-&gt;</t>
  </si>
  <si>
    <t>EB-buskabel EGOING B Delbar</t>
  </si>
  <si>
    <t>C8705065-1-08</t>
  </si>
  <si>
    <t>Bromshandtag EGOING B sensor</t>
  </si>
  <si>
    <t>Vevlagersensor EGOING B Canbus</t>
  </si>
  <si>
    <t>C8705065-1-17</t>
  </si>
  <si>
    <t>Skyddsplugg f. vevlager EGOING</t>
  </si>
  <si>
    <t>C8705065-1-25B</t>
  </si>
  <si>
    <t>Toppkåpa för skena SF03</t>
  </si>
  <si>
    <t>Batteriskena EGOING B m.kab</t>
  </si>
  <si>
    <t>C8705067-1-03</t>
  </si>
  <si>
    <t>Displaykabel EGOING B 2017 -&gt;</t>
  </si>
  <si>
    <t>C8705068-1-0410</t>
  </si>
  <si>
    <t>Hastighetssensorkabel EGOING B</t>
  </si>
  <si>
    <t>Hastighetssensor EGOING B</t>
  </si>
  <si>
    <t>C8705068-1-04-2</t>
  </si>
  <si>
    <t>Motorkabel EGOING B 2017-2019</t>
  </si>
  <si>
    <t>Belysningskabel EGOING B fram</t>
  </si>
  <si>
    <t>Belysningskabel EGOING B bak</t>
  </si>
  <si>
    <t>C8705068-1-07</t>
  </si>
  <si>
    <t>Vevarmar EGOING B 170mm</t>
  </si>
  <si>
    <t>C8705068-1-10</t>
  </si>
  <si>
    <t>Elmotor EGOING B C-motor</t>
  </si>
  <si>
    <t>C8705068-1-14</t>
  </si>
  <si>
    <t>Skyddskåpa EGOING B c.mot</t>
  </si>
  <si>
    <t>C8705068-1-15</t>
  </si>
  <si>
    <t>Monteringssats EGOING B MAX</t>
  </si>
  <si>
    <t>C8705068-1-18</t>
  </si>
  <si>
    <t>Motorkåpa EGOING B C-motor</t>
  </si>
  <si>
    <t>C8705068-1-40</t>
  </si>
  <si>
    <t>Motorkåpa EGOING vänster</t>
  </si>
  <si>
    <t>C8705068-1-410C</t>
  </si>
  <si>
    <t>Displaykabel EGOING B Canbus</t>
  </si>
  <si>
    <t>C8705068-2-10</t>
  </si>
  <si>
    <t>Kedjehjul 38t inkl. distans</t>
  </si>
  <si>
    <t>Batteriladdare SR11/DT12 UART</t>
  </si>
  <si>
    <t>Batteriladdare DT12Can/SR20Sh</t>
  </si>
  <si>
    <t>Batterihållare EGOING B DT12 U</t>
  </si>
  <si>
    <t>Batterihållare EGOING B DT12 C</t>
  </si>
  <si>
    <t>Batterihållare EGOING B GPS</t>
  </si>
  <si>
    <t>Framnavsmotor EGOING dELbar</t>
  </si>
  <si>
    <t>C8705144-1-04</t>
  </si>
  <si>
    <t>Planethjul f.DB elcykel</t>
  </si>
  <si>
    <t>Batteriskena EGOING B SR20</t>
  </si>
  <si>
    <t>Baklykta EGOING SR11/20</t>
  </si>
  <si>
    <t>Batteriskena EGOING 2022-&gt;</t>
  </si>
  <si>
    <t>Batteriskena EGOING SR20 m.kab</t>
  </si>
  <si>
    <t>Displaykabel EGOING A</t>
  </si>
  <si>
    <t>Hastighetssensor EGOING A</t>
  </si>
  <si>
    <t>Batterihållare EGOING A Can</t>
  </si>
  <si>
    <t>Motorkabel EGOING 202-&gt;</t>
  </si>
  <si>
    <t>EB-buskabel till Ella/Elmi 20</t>
  </si>
  <si>
    <t>Vevlagersensor EGOING A Canbus</t>
  </si>
  <si>
    <t>C8705240-1-02</t>
  </si>
  <si>
    <t>Motorkåpa EGOING B M200</t>
  </si>
  <si>
    <t>Motorkabel EGOING B M200</t>
  </si>
  <si>
    <t>C8705240-1-4-1C</t>
  </si>
  <si>
    <t>EB-buskabel EGOING B M200</t>
  </si>
  <si>
    <t>C8705017-01</t>
  </si>
  <si>
    <t>Batteri 10 a 37v li-mn 2 stift</t>
  </si>
  <si>
    <t>C8705017-13BK</t>
  </si>
  <si>
    <t>Batteri 10 a 37v li-mn 5 stift</t>
  </si>
  <si>
    <t>Batteri SF03 8.8Ah 36v UART</t>
  </si>
  <si>
    <t>Batteri SF03 11,6Ah 36v Canbus</t>
  </si>
  <si>
    <t>Batteri SF03 11,6Ah 36v UART</t>
  </si>
  <si>
    <t>C8705058-1-14EA</t>
  </si>
  <si>
    <t>Batteri SF03 14Ah 36v UART</t>
  </si>
  <si>
    <t>Batteri SF06 11,6Ah 36v UART</t>
  </si>
  <si>
    <t>Batteri DT12 11,6Ah 36v Canbus</t>
  </si>
  <si>
    <t>Batteri DT12 11.6Ah 36v UART</t>
  </si>
  <si>
    <t>Batteri SR11 11.6Ah 36v UART</t>
  </si>
  <si>
    <t>Batteri SR20 11,6Ah 36v Canbus</t>
  </si>
  <si>
    <t>Batteri SR20 11.6Ah UART/STEPS</t>
  </si>
  <si>
    <t>C8700007-01</t>
  </si>
  <si>
    <t>Framnavsmotor f.elcykel</t>
  </si>
  <si>
    <t>C8705014-03</t>
  </si>
  <si>
    <t>Motorkåpa vä EGOING B modest</t>
  </si>
  <si>
    <t>C8705017-03RB-4</t>
  </si>
  <si>
    <t>Tillbehör Phylion RB.motor</t>
  </si>
  <si>
    <t>Framnavsmotor Phylion v-br.</t>
  </si>
  <si>
    <t>Framnavsmotor Phylion rullbr.</t>
  </si>
  <si>
    <t>C8705064-03BK3</t>
  </si>
  <si>
    <t>Baknavsmotor EGOING B</t>
  </si>
  <si>
    <t>Framnavsmotor EGOING B v.br.</t>
  </si>
  <si>
    <t>Framnavsmotor EGOING B r.b</t>
  </si>
  <si>
    <t>C-motor EGOING B DB 17-19</t>
  </si>
  <si>
    <t>C-motor EGOING B DB 20-21</t>
  </si>
  <si>
    <t>C-motor EGOING B DB 2022-&gt;</t>
  </si>
  <si>
    <t>C8705068-1-11</t>
  </si>
  <si>
    <t>Motorblock EGOING B FW 17-19</t>
  </si>
  <si>
    <t>C-motor EGOING B CB 17-19</t>
  </si>
  <si>
    <t>C-motor EGOING B CB 20-21</t>
  </si>
  <si>
    <t>C-motor EGOING B CB ABS 20-21</t>
  </si>
  <si>
    <t>C-motor EGOING B CB ABS 22-&gt;</t>
  </si>
  <si>
    <t>C-motor EGOING B CB Modest</t>
  </si>
  <si>
    <t>Framnavsmotor EGOING B DB</t>
  </si>
  <si>
    <t>C-motor EGOING A DB 2020</t>
  </si>
  <si>
    <t>Framnavsmotor EGOING A DB</t>
  </si>
  <si>
    <t>C-motor EGOING B M200</t>
  </si>
  <si>
    <t>C8705017-11</t>
  </si>
  <si>
    <t>Display LED 2012-2014</t>
  </si>
  <si>
    <t>Display LED 2015-2016 v-broms</t>
  </si>
  <si>
    <t>Display LCD 2015-2016 rullbr.</t>
  </si>
  <si>
    <t>Display EGOING B LED UART</t>
  </si>
  <si>
    <t>C8705065-1-11</t>
  </si>
  <si>
    <t>Displayfäste EGOING B för LCD</t>
  </si>
  <si>
    <t>Display EGOING B LCD UART</t>
  </si>
  <si>
    <t>Display EGOING B LCD Peugeot</t>
  </si>
  <si>
    <t>C8705065-1-14</t>
  </si>
  <si>
    <t>Display EGOING B LED Monark U</t>
  </si>
  <si>
    <t>Display EGOING B LED Monark C</t>
  </si>
  <si>
    <t>C8705068-1-24</t>
  </si>
  <si>
    <t>USB plugg för LCD display</t>
  </si>
  <si>
    <t>C8705068-1-25</t>
  </si>
  <si>
    <t>Display EGOING B mini-lcd</t>
  </si>
  <si>
    <t>Display EGOING B TFT 20-21</t>
  </si>
  <si>
    <t>Display EGOING B TFT ABS 20-21</t>
  </si>
  <si>
    <t>Display EGOING B TFT 2022-&gt;</t>
  </si>
  <si>
    <t>Display EGOING B LCD 2022</t>
  </si>
  <si>
    <t>Display EGOING B TFT ABS 2022-</t>
  </si>
  <si>
    <t>Display EGOING B LED Delbar</t>
  </si>
  <si>
    <t>Display EGOING A LCD 20-21</t>
  </si>
  <si>
    <t>Display EGOING A LCD 2022-&gt;</t>
  </si>
  <si>
    <t>C8705017-04</t>
  </si>
  <si>
    <t>Kontrollbox f.el-cykel 2-stift</t>
  </si>
  <si>
    <t>C8705017-14</t>
  </si>
  <si>
    <t>Kontrollbox f.el-cykel 5-stift</t>
  </si>
  <si>
    <t>Kontrollbox f. v-broms 15-16</t>
  </si>
  <si>
    <t>Kontrollbox f.rullbroms 15-16</t>
  </si>
  <si>
    <t>C8705064-04BK3</t>
  </si>
  <si>
    <t>Kontrollbox EGOING B bakhj.mot</t>
  </si>
  <si>
    <t>Kontrollbox EGOING B SF03</t>
  </si>
  <si>
    <t>Kontrollbox EGOING B DB UART</t>
  </si>
  <si>
    <t>Kontrollbox EGOING B CB UART</t>
  </si>
  <si>
    <t>Kontrollbox EGOING B DB CAN</t>
  </si>
  <si>
    <t>C8705068-2-19V</t>
  </si>
  <si>
    <t>Kontrollbox utb EGOING CentrDB</t>
  </si>
  <si>
    <t>Kontrollbox EGOING B CB CAN</t>
  </si>
  <si>
    <t>C8705068-2-20V</t>
  </si>
  <si>
    <t>Kontrollbox utb EGOING CentrCB</t>
  </si>
  <si>
    <t>Kontrollbox EGOING B CB ABS</t>
  </si>
  <si>
    <t>C8705068-2-21V</t>
  </si>
  <si>
    <t>Kontrollbox utb EGOING CntrABS</t>
  </si>
  <si>
    <t>C8705102-04BK1</t>
  </si>
  <si>
    <t>Kontrollbox EGOING B Cr.K50</t>
  </si>
  <si>
    <t>Kontrollbox EGOING SR11+skena</t>
  </si>
  <si>
    <t>Kontrollbox EGOING B SR20</t>
  </si>
  <si>
    <t>Kontrollbox EGOING för Delbar</t>
  </si>
  <si>
    <t>C8705142-10-02V</t>
  </si>
  <si>
    <t>Kontrollbox utb egoing SR20</t>
  </si>
  <si>
    <t>C8705142-10-11C</t>
  </si>
  <si>
    <t>C8705142-10-12C</t>
  </si>
  <si>
    <t>Batteriskena EGOING 2020-2021</t>
  </si>
  <si>
    <t>Kontrollbox dELbar + skena</t>
  </si>
  <si>
    <t>Kontrollbox EGOING B + skena</t>
  </si>
  <si>
    <t>Kontrollbox Elma ABS + skena</t>
  </si>
  <si>
    <t>Kontrollbox EGOING A</t>
  </si>
  <si>
    <t>Kontrollbox EGOING A + skena</t>
  </si>
  <si>
    <t>C9010106</t>
  </si>
  <si>
    <t>Flaska TEC 600ml svart</t>
  </si>
  <si>
    <t>C9010107</t>
  </si>
  <si>
    <t>Flaska TEC 600ml vit</t>
  </si>
  <si>
    <t>C9010108</t>
  </si>
  <si>
    <t>Flaska TEC 750ml svart</t>
  </si>
  <si>
    <t>C9010109</t>
  </si>
  <si>
    <t>Flaska TEC 750ml vit</t>
  </si>
  <si>
    <t>C9010116</t>
  </si>
  <si>
    <t>Flaska sport 1000ml svart</t>
  </si>
  <si>
    <t>C9010117</t>
  </si>
  <si>
    <t>Flaska sport 1000ml vit</t>
  </si>
  <si>
    <t>C9020094</t>
  </si>
  <si>
    <t>Flaskställ plast svart matt</t>
  </si>
  <si>
    <t>C9020098</t>
  </si>
  <si>
    <t>Flaskställ alu std. svart</t>
  </si>
  <si>
    <t>39250100</t>
  </si>
  <si>
    <t>Solution 5 gram i tub</t>
  </si>
  <si>
    <t>8180000</t>
  </si>
  <si>
    <t>Solution 175g burk</t>
  </si>
  <si>
    <t>8180002</t>
  </si>
  <si>
    <t>Reprationsask Tip top tt-02</t>
  </si>
  <si>
    <t>8180003</t>
  </si>
  <si>
    <t>Reperationslappar 25mm (100st)</t>
  </si>
  <si>
    <t>8180004</t>
  </si>
  <si>
    <t>Reperationslappar 20mm (100st)</t>
  </si>
  <si>
    <t>8180006</t>
  </si>
  <si>
    <t>Solution 10 gram</t>
  </si>
  <si>
    <t>8180014</t>
  </si>
  <si>
    <t>Pensel för solution</t>
  </si>
  <si>
    <t>C9100001</t>
  </si>
  <si>
    <t>Reparationsask 25st i box</t>
  </si>
  <si>
    <t>C9100005</t>
  </si>
  <si>
    <t>Reparationsduk 755x95mm rulle</t>
  </si>
  <si>
    <t>C9100012</t>
  </si>
  <si>
    <t>Rep.kit m däckavtagare (12)</t>
  </si>
  <si>
    <t>C9100036</t>
  </si>
  <si>
    <t>Reparationslappar 12 st</t>
  </si>
  <si>
    <t>C9110220</t>
  </si>
  <si>
    <t>Kedjeavfettning citrus 1liter</t>
  </si>
  <si>
    <t>C9110221</t>
  </si>
  <si>
    <t>Kedjeavfettning citrus 400ml</t>
  </si>
  <si>
    <t>C9110222</t>
  </si>
  <si>
    <t>Cykelrengöring flaska 1 liter</t>
  </si>
  <si>
    <t>C9110223</t>
  </si>
  <si>
    <t>Kedjeolja dry lube flaska100ml</t>
  </si>
  <si>
    <t>C9110224</t>
  </si>
  <si>
    <t>Kedjeolja wet lube flaska100ml</t>
  </si>
  <si>
    <t>C9110225</t>
  </si>
  <si>
    <t>Kedjeolja universal 100ml</t>
  </si>
  <si>
    <t>C9110226</t>
  </si>
  <si>
    <t>Teflonolja spray 400ml</t>
  </si>
  <si>
    <t>C9110227</t>
  </si>
  <si>
    <t>Cykelpolish care&amp;protect 500ml</t>
  </si>
  <si>
    <t>C9110228</t>
  </si>
  <si>
    <t>Fett litium 100 gram burk</t>
  </si>
  <si>
    <t>C9110229</t>
  </si>
  <si>
    <t>Glidspray elcykelbatteri 150ml</t>
  </si>
  <si>
    <t>C9120130</t>
  </si>
  <si>
    <t>Frikransavdragare ug</t>
  </si>
  <si>
    <t>C9120133</t>
  </si>
  <si>
    <t>Kassettavdragare hg</t>
  </si>
  <si>
    <t>C9120134</t>
  </si>
  <si>
    <t>C9120135</t>
  </si>
  <si>
    <t>Vevlageravdragare</t>
  </si>
  <si>
    <t>C9120136</t>
  </si>
  <si>
    <t>C9120137</t>
  </si>
  <si>
    <t>Däckverktyg metall (3st)</t>
  </si>
  <si>
    <t>C9120138</t>
  </si>
  <si>
    <t>Däckverktyg plast (3)</t>
  </si>
  <si>
    <t>C9120139</t>
  </si>
  <si>
    <t>Kransavdragare "kedjepiska"-10</t>
  </si>
  <si>
    <t>C9120140</t>
  </si>
  <si>
    <t>Vevarmsavdragare</t>
  </si>
  <si>
    <t>C9120142</t>
  </si>
  <si>
    <t>Universalverktyg 7 funktioner</t>
  </si>
  <si>
    <t>C9120152</t>
  </si>
  <si>
    <t>Ekernippelnyckel cromevaldium</t>
  </si>
  <si>
    <t>C9120156</t>
  </si>
  <si>
    <t>Y-verktyg för insex 4/5/6mm</t>
  </si>
  <si>
    <t>C9120158</t>
  </si>
  <si>
    <t>Kedjebrytare 1/8 3/32 ug/hg</t>
  </si>
  <si>
    <t>C9120159</t>
  </si>
  <si>
    <t>Kedjebrytare dl 1/8 3/32 ug/hg</t>
  </si>
  <si>
    <t>C9120165</t>
  </si>
  <si>
    <t>Pedalnyckel 15mm</t>
  </si>
  <si>
    <t>C9120166</t>
  </si>
  <si>
    <t>Y-verktyg för torx t25/t30/t40</t>
  </si>
  <si>
    <t>C9120187</t>
  </si>
  <si>
    <t>Kedjetång för borttagning</t>
  </si>
  <si>
    <t>C9120203</t>
  </si>
  <si>
    <t>Konnyckel 19mm</t>
  </si>
  <si>
    <t>C9120208</t>
  </si>
  <si>
    <t>Däckverktyg förstärkta (3)</t>
  </si>
  <si>
    <t>C9302265</t>
  </si>
  <si>
    <t>Hjälm Quadriga MIPS 54-58 sv</t>
  </si>
  <si>
    <t>C9302265-WH</t>
  </si>
  <si>
    <t>Hjälm Quadriga MIPS 54-58 vit</t>
  </si>
  <si>
    <t>C9302266</t>
  </si>
  <si>
    <t>Hjälm Quadriga MIPS 58-61 sv</t>
  </si>
  <si>
    <t>C9302266-WH</t>
  </si>
  <si>
    <t>Hjälm Quadriga MIPS 58-61 vit</t>
  </si>
  <si>
    <t>C9302300-BK</t>
  </si>
  <si>
    <t>Hjälm Centrum 55-59 svart</t>
  </si>
  <si>
    <t>C9302300-WH</t>
  </si>
  <si>
    <t>Hjälm Centrum 55-59 vit</t>
  </si>
  <si>
    <t>C9302301-BK</t>
  </si>
  <si>
    <t>Hjälm Centrum 58-61 svart</t>
  </si>
  <si>
    <t>C9302301-WH</t>
  </si>
  <si>
    <t>Hjälm Centrum 58-61 vit</t>
  </si>
  <si>
    <t>C9302302-BK</t>
  </si>
  <si>
    <t>Hjälm Urbana MIPS 55-59 svart</t>
  </si>
  <si>
    <t>C9302302-WH</t>
  </si>
  <si>
    <t>Hjälm Urbana MIPS 55-59 vit</t>
  </si>
  <si>
    <t>C9302303-BK</t>
  </si>
  <si>
    <t>Hjälm Urbana MIPS 58-61 svart</t>
  </si>
  <si>
    <t>C9302303-WH</t>
  </si>
  <si>
    <t>Hjälm Urbana MIPS 58-61 vit</t>
  </si>
  <si>
    <t>C9302304-BK</t>
  </si>
  <si>
    <t>Hjälm Nice MIPS 54-58 svart</t>
  </si>
  <si>
    <t>C9302304-GR</t>
  </si>
  <si>
    <t>Hjälm Nice MIPS 54-58 grå</t>
  </si>
  <si>
    <t>C9302304-MU</t>
  </si>
  <si>
    <t>Hjälm Nice MIPS 54-58 gul</t>
  </si>
  <si>
    <t>C9302304-PE</t>
  </si>
  <si>
    <t>Hjälm Nice MIPS 54-58 petrol</t>
  </si>
  <si>
    <t>C9302304-WI</t>
  </si>
  <si>
    <t>Hjälm Nice MIPS 54-58 vinröd</t>
  </si>
  <si>
    <t>C9302305-BK</t>
  </si>
  <si>
    <t>Hjälm Nice MIPS 57-61 svart</t>
  </si>
  <si>
    <t>C9302305-GR</t>
  </si>
  <si>
    <t>Hjälm Nice MIPS 57-61 grå</t>
  </si>
  <si>
    <t>C9302305-MU</t>
  </si>
  <si>
    <t>Hjälm Nice MIPS 57-61 gul</t>
  </si>
  <si>
    <t>C9302305-PE</t>
  </si>
  <si>
    <t>Hjälm Nice MIPS 57-61 petrol</t>
  </si>
  <si>
    <t>C9302305-WI</t>
  </si>
  <si>
    <t>Hjälm Nice MIPS 57-61 vinröd</t>
  </si>
  <si>
    <t>C9302307-BK</t>
  </si>
  <si>
    <t>Hjälm Lex 52-56 svart</t>
  </si>
  <si>
    <t>C9302307-PI</t>
  </si>
  <si>
    <t>Hjälm Lex 52-56 rosa</t>
  </si>
  <si>
    <t>C9302307-WH</t>
  </si>
  <si>
    <t>Hjälm Lex 52-56 vit</t>
  </si>
  <si>
    <t>C9302308-BK</t>
  </si>
  <si>
    <t>Hjälm Lex 56-60 svart</t>
  </si>
  <si>
    <t>C9302308-WH</t>
  </si>
  <si>
    <t>Hjälm Lex 56-60 vit</t>
  </si>
  <si>
    <t>C9302310-BK</t>
  </si>
  <si>
    <t>Hjälm Umbra MIPS 50-54 svart</t>
  </si>
  <si>
    <t>C9302310-PI</t>
  </si>
  <si>
    <t>Hjälm Umbra MIPS 50-54 rosa</t>
  </si>
  <si>
    <t>C9302310-WH</t>
  </si>
  <si>
    <t>Hjälm Umbra MIPS 50-54 vit</t>
  </si>
  <si>
    <t>C9302311-BK</t>
  </si>
  <si>
    <t>Hjälm Umbra MIPS 54-58 svart</t>
  </si>
  <si>
    <t>C9302311-PI</t>
  </si>
  <si>
    <t>Hjälm Umbra MIPS 54-58 rosa</t>
  </si>
  <si>
    <t>C9302311-WH</t>
  </si>
  <si>
    <t>Hjälm Umbra MIPS 54-58 vit</t>
  </si>
  <si>
    <t>C9302312-BK</t>
  </si>
  <si>
    <t>Hjälm Umbra MIPS 56-60 svart</t>
  </si>
  <si>
    <t>C9302312-WH</t>
  </si>
  <si>
    <t>Hjälm Umbra MIPS 56-60 vit</t>
  </si>
  <si>
    <t>C9302314-BK</t>
  </si>
  <si>
    <t>Hjälm Boo MIPS 52-56 svart</t>
  </si>
  <si>
    <t>C9302314-GN</t>
  </si>
  <si>
    <t>Hjälm Boo MIPS 52-56 grön</t>
  </si>
  <si>
    <t>C9302314-TU</t>
  </si>
  <si>
    <t>Hjälm Boo MIPS 52-56 turkos</t>
  </si>
  <si>
    <t>C9302314-WH</t>
  </si>
  <si>
    <t>Hjälm Boo MIPS 52-56 vit</t>
  </si>
  <si>
    <t>C9302315-BK</t>
  </si>
  <si>
    <t>Hjälm Boo MIPS 54-58 svart</t>
  </si>
  <si>
    <t>C9302315-GN</t>
  </si>
  <si>
    <t>Hjälm Boo MIPS 54-58 grön</t>
  </si>
  <si>
    <t>C9302315-TU</t>
  </si>
  <si>
    <t>Hjälm Boo MIPS 54-58 turkos</t>
  </si>
  <si>
    <t>C9302315-WH</t>
  </si>
  <si>
    <t>Hjälm Boo MIPS 54-58 vit</t>
  </si>
  <si>
    <t>C9302316-BK</t>
  </si>
  <si>
    <t>Hjälm Lelle MIPS 44-50 svart</t>
  </si>
  <si>
    <t>C9302316-BL</t>
  </si>
  <si>
    <t>Hjälm Lelle MIPS 44-50 blå</t>
  </si>
  <si>
    <t>C9302316-FU</t>
  </si>
  <si>
    <t>Hjälm Lelle MIPS 44-50 cerise</t>
  </si>
  <si>
    <t>C9302316-GN</t>
  </si>
  <si>
    <t>Hjälm Lelle MIPS 44-50 grön</t>
  </si>
  <si>
    <t>C9302316-PI</t>
  </si>
  <si>
    <t>Hjälm Lelle MIPS 44-50 rosa</t>
  </si>
  <si>
    <t>C9302316-WH</t>
  </si>
  <si>
    <t>Hjälm Lelle MIPS 44-50 vit</t>
  </si>
  <si>
    <t>C9302317-BK</t>
  </si>
  <si>
    <t>Hjälm Lelle MIPS 46-54 svart</t>
  </si>
  <si>
    <t>C9302317-BL</t>
  </si>
  <si>
    <t>Hjälm Lelle MIPS 46-54 blå</t>
  </si>
  <si>
    <t>C9302317-FU</t>
  </si>
  <si>
    <t>Hjälm Lelle MIPS 46-54 cerise</t>
  </si>
  <si>
    <t>C9302317-GN</t>
  </si>
  <si>
    <t>Hjälm Lelle MIPS 46-54 grön</t>
  </si>
  <si>
    <t>C9302317-PI</t>
  </si>
  <si>
    <t>Hjälm Lelle MIPS 46-54 rosa</t>
  </si>
  <si>
    <t>C9302317-WH</t>
  </si>
  <si>
    <t>Hjälm Lelle MIPS 46-54 vit</t>
  </si>
  <si>
    <t>C9302318-BL</t>
  </si>
  <si>
    <t>Hjälm JJ  44-50 blå</t>
  </si>
  <si>
    <t>C9302318-PI</t>
  </si>
  <si>
    <t>Hjälm JJ  44-50 rosa</t>
  </si>
  <si>
    <t>C9302326-BK</t>
  </si>
  <si>
    <t>Hjälm Umbra 60-64 svart</t>
  </si>
  <si>
    <t>C9302331-BK</t>
  </si>
  <si>
    <t>Hjälm Lex 48-52 svart</t>
  </si>
  <si>
    <t>C9302331-PI</t>
  </si>
  <si>
    <t>Hjälm Lex 48-52 rosa</t>
  </si>
  <si>
    <t>C9302331-WH</t>
  </si>
  <si>
    <t>Hjälm Lex 48-52 vit</t>
  </si>
  <si>
    <t>C9302333-BL</t>
  </si>
  <si>
    <t>Hjälm JJ 48-54 blå</t>
  </si>
  <si>
    <t>C9302333-PI</t>
  </si>
  <si>
    <t>Hjälm JJ 48-54 rosa</t>
  </si>
  <si>
    <t>C9302335-BK</t>
  </si>
  <si>
    <t>Hjälm Umbra 54-60 svart</t>
  </si>
  <si>
    <t>C9400218</t>
  </si>
  <si>
    <t>Barnsits Guppy RS grå/silver</t>
  </si>
  <si>
    <t>C9400221</t>
  </si>
  <si>
    <t>Barnsits Groovy svart/grå</t>
  </si>
  <si>
    <t>C9400223</t>
  </si>
  <si>
    <t>C9400241</t>
  </si>
  <si>
    <t>Barnsits Guppy CFS grå/silver</t>
  </si>
  <si>
    <t>C9400250</t>
  </si>
  <si>
    <t>Fäste bak Polisport barnsits</t>
  </si>
  <si>
    <t>C9400251</t>
  </si>
  <si>
    <t>Fotstöd Guppy RS svarta</t>
  </si>
  <si>
    <t>C9450069</t>
  </si>
  <si>
    <t>Travel side panniers AVS. Vä+H</t>
  </si>
  <si>
    <t>C9450079</t>
  </si>
  <si>
    <t>Toppväska Travel AVS</t>
  </si>
  <si>
    <t>C9450085</t>
  </si>
  <si>
    <t>Väskset Zap AVS gröna</t>
  </si>
  <si>
    <t>C9450086</t>
  </si>
  <si>
    <t>Toppväska Zap AVS grå</t>
  </si>
  <si>
    <t>C9450087</t>
  </si>
  <si>
    <t>Zap Easy toppväska AVS</t>
  </si>
  <si>
    <t>C9450134</t>
  </si>
  <si>
    <t>Travel bag för Epic korg alu</t>
  </si>
  <si>
    <t>C9450135</t>
  </si>
  <si>
    <t>Inläggsväska för Epic korg M</t>
  </si>
  <si>
    <t>C9450143</t>
  </si>
  <si>
    <t>Shoppingväska för korg m handt</t>
  </si>
  <si>
    <t>C9450144</t>
  </si>
  <si>
    <t>Inläggsväska för Epic korg S</t>
  </si>
  <si>
    <t>C9450156</t>
  </si>
  <si>
    <t>Väskset Travel side panniers</t>
  </si>
  <si>
    <t>C9450157</t>
  </si>
  <si>
    <t>C9450158</t>
  </si>
  <si>
    <t>Väskset side pannier Max</t>
  </si>
  <si>
    <t>C9450179</t>
  </si>
  <si>
    <t>Toppväska Cool AVS svart</t>
  </si>
  <si>
    <t>C9450197</t>
  </si>
  <si>
    <t>Väskset Zap plus WP svarta</t>
  </si>
  <si>
    <t>C9450198</t>
  </si>
  <si>
    <t>Väskset Zap plus WP gröna</t>
  </si>
  <si>
    <t>C9450199</t>
  </si>
  <si>
    <t>Väskset Zap AVS svarta</t>
  </si>
  <si>
    <t>C9450227</t>
  </si>
  <si>
    <t>Styrväska m.remmar 1.5l</t>
  </si>
  <si>
    <t>C9450230</t>
  </si>
  <si>
    <t>Sadelväska 0.75l t-bar</t>
  </si>
  <si>
    <t>C9450231</t>
  </si>
  <si>
    <t>Sadelväska 1.3l t-bar</t>
  </si>
  <si>
    <t>C9450232</t>
  </si>
  <si>
    <t>Ramväska 0.75l</t>
  </si>
  <si>
    <t>C9450300</t>
  </si>
  <si>
    <t>Ramväska m.plats f. smartphone</t>
  </si>
  <si>
    <t>C9450317</t>
  </si>
  <si>
    <t>Sidoväska 12.5l svart</t>
  </si>
  <si>
    <t>C9450318</t>
  </si>
  <si>
    <t>Väskset ebike bak 12.5l+12.5l</t>
  </si>
  <si>
    <t>C9450348</t>
  </si>
  <si>
    <t>Duffelsportväska Pronto svart</t>
  </si>
  <si>
    <t>C9450349</t>
  </si>
  <si>
    <t>Sportväska Pronto svart</t>
  </si>
  <si>
    <t>C9450350</t>
  </si>
  <si>
    <t>Ryggsäck Pronto svart</t>
  </si>
  <si>
    <t>C9450351</t>
  </si>
  <si>
    <t>Shoppingväska Pronto svart</t>
  </si>
  <si>
    <t>C9450352</t>
  </si>
  <si>
    <t>Shoppingväska korg 15l</t>
  </si>
  <si>
    <t>C9450353</t>
  </si>
  <si>
    <t>Shoppingväska 16l</t>
  </si>
  <si>
    <t>C9450354</t>
  </si>
  <si>
    <t>Shoppingväska 22l</t>
  </si>
  <si>
    <t>C9450359</t>
  </si>
  <si>
    <t>Sidväska Zap single AVS svart</t>
  </si>
  <si>
    <t>C9450360</t>
  </si>
  <si>
    <t>Sidväska Zap single AVS grå</t>
  </si>
  <si>
    <t>C9450361</t>
  </si>
  <si>
    <t>Sidväska Zap single AVS grön</t>
  </si>
  <si>
    <t>C9450362</t>
  </si>
  <si>
    <t>Toppväska Zap AVS svart</t>
  </si>
  <si>
    <t>C9450363</t>
  </si>
  <si>
    <t>Toppväska Zap AVS blå</t>
  </si>
  <si>
    <t>C9450364</t>
  </si>
  <si>
    <t>Toppväska Zap AVS röd</t>
  </si>
  <si>
    <t>C9450365</t>
  </si>
  <si>
    <t>Regnskydd Rainy S</t>
  </si>
  <si>
    <t>C9450366</t>
  </si>
  <si>
    <t>Regnskydd Rainy M</t>
  </si>
  <si>
    <t>C9450367</t>
  </si>
  <si>
    <t>Regnskydd Rainy L</t>
  </si>
  <si>
    <t>C9450368</t>
  </si>
  <si>
    <t>Toppväska Cool AVS reflex</t>
  </si>
  <si>
    <t>C9450369</t>
  </si>
  <si>
    <t>Shoppingväska Bella AVS svart</t>
  </si>
  <si>
    <t>C9450370</t>
  </si>
  <si>
    <t>Shoppingväska Bella AVS sv/mön</t>
  </si>
  <si>
    <t>C9450371</t>
  </si>
  <si>
    <t>Duffelsportväska Pulse AVS sv</t>
  </si>
  <si>
    <t>C9450372</t>
  </si>
  <si>
    <t>Duffelsportväska Pulse AVS gr</t>
  </si>
  <si>
    <t>C9450373</t>
  </si>
  <si>
    <t>Axelremsväska Metro AVS svart</t>
  </si>
  <si>
    <t>C9450374</t>
  </si>
  <si>
    <t>Axelremsväska Metro AVS grön</t>
  </si>
  <si>
    <t>C9450375</t>
  </si>
  <si>
    <t>Inläggsväska för korg Add sv</t>
  </si>
  <si>
    <t>C9450376</t>
  </si>
  <si>
    <t>Inläggsväska för korg Add rf</t>
  </si>
  <si>
    <t>C9510130-S</t>
  </si>
  <si>
    <t>Tröja Crescent S orange</t>
  </si>
  <si>
    <t>C9510130-XS</t>
  </si>
  <si>
    <t>Tröja Crescent XS orange</t>
  </si>
  <si>
    <t>C9510131-L</t>
  </si>
  <si>
    <t>Tröja Crescent dam L orange</t>
  </si>
  <si>
    <t>C9510131-M</t>
  </si>
  <si>
    <t>Tröja Crescent dam M orange</t>
  </si>
  <si>
    <t>C9510131-S</t>
  </si>
  <si>
    <t>Tröja Crescent dam S orange</t>
  </si>
  <si>
    <t>C9510131-XL</t>
  </si>
  <si>
    <t>Tröja Crescent dam XL orange</t>
  </si>
  <si>
    <t>C9510131-XS</t>
  </si>
  <si>
    <t>Tröja Crescent dam XS orange</t>
  </si>
  <si>
    <t>C9570003</t>
  </si>
  <si>
    <t>Byxklämma plastad metall 2st</t>
  </si>
  <si>
    <t>79527</t>
  </si>
  <si>
    <t>Utställningsstativ för cykel</t>
  </si>
  <si>
    <t>C9650004</t>
  </si>
  <si>
    <t>Extrafäste Spectra cykelkärra</t>
  </si>
  <si>
    <t>C9650009</t>
  </si>
  <si>
    <t>Låspinne fram f.dragstång</t>
  </si>
  <si>
    <t>C9650026</t>
  </si>
  <si>
    <t>Dragstång för Spectra eco</t>
  </si>
  <si>
    <t>C9650040</t>
  </si>
  <si>
    <t>Cykelkärra stål f 2barn blå/gr</t>
  </si>
  <si>
    <t>C9650044</t>
  </si>
  <si>
    <t>Dragstång för Spectra wing</t>
  </si>
  <si>
    <t>33067</t>
  </si>
  <si>
    <t>Klammersats styre/sadel bambo</t>
  </si>
  <si>
    <t>C9700100</t>
  </si>
  <si>
    <t>Sadel till bambo vit</t>
  </si>
  <si>
    <t>C9970002</t>
  </si>
  <si>
    <t>Störtkorg TEC</t>
  </si>
  <si>
    <t>C9970004</t>
  </si>
  <si>
    <t>Display Twist BikeCare</t>
  </si>
  <si>
    <t>C9970005</t>
  </si>
  <si>
    <t>Kassadiskdisplay BikeCare</t>
  </si>
  <si>
    <t>C9970020</t>
  </si>
  <si>
    <t>Försäljningsraket TEC</t>
  </si>
  <si>
    <t>C9970029</t>
  </si>
  <si>
    <t>Beachflagga Crescent</t>
  </si>
  <si>
    <t>C9970031</t>
  </si>
  <si>
    <t>Beachflagga Monark</t>
  </si>
  <si>
    <t>C9970033</t>
  </si>
  <si>
    <t>Elips Crescent</t>
  </si>
  <si>
    <t>C9970035</t>
  </si>
  <si>
    <t>Fasadflagga Crescent</t>
  </si>
  <si>
    <t>C9970037</t>
  </si>
  <si>
    <t>Vepa Crescent</t>
  </si>
  <si>
    <t>C9970039</t>
  </si>
  <si>
    <t>Vepa TEC</t>
  </si>
  <si>
    <t>C9970040</t>
  </si>
  <si>
    <t>Vepa Spectra</t>
  </si>
  <si>
    <t>C9970043</t>
  </si>
  <si>
    <t>Utomhusflagga TEC</t>
  </si>
  <si>
    <t>C9970044</t>
  </si>
  <si>
    <t>Utomhusflagga Spectra</t>
  </si>
  <si>
    <t>C9970049</t>
  </si>
  <si>
    <t>Trekantsdisplay röd</t>
  </si>
  <si>
    <t>YNC3405501</t>
  </si>
  <si>
    <t>Hamra 30vxl 55cm silver</t>
  </si>
  <si>
    <t>YNC3405901</t>
  </si>
  <si>
    <t>Hamra 30vxl 59cm silver</t>
  </si>
  <si>
    <t>YNC3475101</t>
  </si>
  <si>
    <t>Helag 27vxl 51cm mörkgrå</t>
  </si>
  <si>
    <t>YNC3475102</t>
  </si>
  <si>
    <t>Helag 27vxl 51cm orange</t>
  </si>
  <si>
    <t>YNC3475501</t>
  </si>
  <si>
    <t>Helag 27vxl 55cm mörkgrå</t>
  </si>
  <si>
    <t>YNC3475502</t>
  </si>
  <si>
    <t>Helag 27vxl 55cm orange</t>
  </si>
  <si>
    <t>YNC3475901</t>
  </si>
  <si>
    <t>Helag 27vxl 59cm mörkgrå</t>
  </si>
  <si>
    <t>YNC3475902</t>
  </si>
  <si>
    <t>Helag 27vxl 59cm orange</t>
  </si>
  <si>
    <t>YNC3574701</t>
  </si>
  <si>
    <t>Anaris 27vxl 47cm lila</t>
  </si>
  <si>
    <t>YNC3575101</t>
  </si>
  <si>
    <t>Anaris 27vxl 51cm lila</t>
  </si>
  <si>
    <t>YNC3575102</t>
  </si>
  <si>
    <t>Anaris 27vxl 51cm mörkgrå</t>
  </si>
  <si>
    <t>YNC3575501</t>
  </si>
  <si>
    <t>Anaris 27vxl 55cm lila</t>
  </si>
  <si>
    <t>YNC3645101</t>
  </si>
  <si>
    <t>Starren 24vxl 51cm grön</t>
  </si>
  <si>
    <t>YNC3645102</t>
  </si>
  <si>
    <t>Starren+ 24vxl 51cm svart</t>
  </si>
  <si>
    <t>YNC3645103</t>
  </si>
  <si>
    <t>Starren 24vxl 51cm mörkgrå</t>
  </si>
  <si>
    <t>YNC3645501</t>
  </si>
  <si>
    <t>Starren 24vxl 55cm grön</t>
  </si>
  <si>
    <t>YNC3645502</t>
  </si>
  <si>
    <t>Starren+ 24vxl 55cm svart</t>
  </si>
  <si>
    <t>YNC3645503</t>
  </si>
  <si>
    <t>Starren 24vxl 55cm mörkgrå</t>
  </si>
  <si>
    <t>YNC3645901</t>
  </si>
  <si>
    <t>Starren 24vxl 59cm grön</t>
  </si>
  <si>
    <t>YNC3645902</t>
  </si>
  <si>
    <t>Starren+ 24vxl 59cm svart</t>
  </si>
  <si>
    <t>YNC3645903</t>
  </si>
  <si>
    <t>Starren 24vxl 59cm mörkgrå</t>
  </si>
  <si>
    <t>YNC3744701</t>
  </si>
  <si>
    <t>Åkulla 24vxl 47cm silver metal</t>
  </si>
  <si>
    <t>YNC3744702</t>
  </si>
  <si>
    <t>Åkulla+ 24vxl 47cm svart</t>
  </si>
  <si>
    <t>YNC3744703</t>
  </si>
  <si>
    <t>Åkulla 24vxl 47cm mörkgrå</t>
  </si>
  <si>
    <t>YNC3745101</t>
  </si>
  <si>
    <t>Åkulla 24vxl 51cm silver metal</t>
  </si>
  <si>
    <t>YNC3745102</t>
  </si>
  <si>
    <t>Åkulla+ 24vxl 51cm svart</t>
  </si>
  <si>
    <t>YNC3745103</t>
  </si>
  <si>
    <t>Åkulla 24vxl 51cm mörkgrå</t>
  </si>
  <si>
    <t>YNC3745501</t>
  </si>
  <si>
    <t>Åkulla 24vxl 55cm silver metal</t>
  </si>
  <si>
    <t>YNC3745502</t>
  </si>
  <si>
    <t>Åkulla+ 24vxl 55cm svart</t>
  </si>
  <si>
    <t>YNC3745503</t>
  </si>
  <si>
    <t>Åkulla 24vxl 55cm mörkgrå</t>
  </si>
  <si>
    <t>YNC3845101</t>
  </si>
  <si>
    <t>Ängsö 24vxl 51cm blå metallic</t>
  </si>
  <si>
    <t>YNC3845501</t>
  </si>
  <si>
    <t>Ängsö 24vxl 55cm blå metallic</t>
  </si>
  <si>
    <t>YNC3845901</t>
  </si>
  <si>
    <t>Ängsö 24vxl 59cm blå metallic</t>
  </si>
  <si>
    <t>YNC3944701</t>
  </si>
  <si>
    <t>Torne 24vxl 47cm lila metallic</t>
  </si>
  <si>
    <t>YNC3945101</t>
  </si>
  <si>
    <t>Torne 24vxl 51cm lila metallic</t>
  </si>
  <si>
    <t>YNC3215101</t>
  </si>
  <si>
    <t>Raidho 11vxl 51cm svart</t>
  </si>
  <si>
    <t>YNC3215501</t>
  </si>
  <si>
    <t>Raidho 11vxl 55cm svart</t>
  </si>
  <si>
    <t>YNC3215901</t>
  </si>
  <si>
    <t>Raidho 11vxl 59cm svart</t>
  </si>
  <si>
    <t>YNC3485101</t>
  </si>
  <si>
    <t>Zetta 18vxl svart 51 cm</t>
  </si>
  <si>
    <t>YNC3485501</t>
  </si>
  <si>
    <t>Zetta 18vxl svart 55 cm</t>
  </si>
  <si>
    <t>YNC3485901</t>
  </si>
  <si>
    <t>Zetta 18vxl svart 59 cm</t>
  </si>
  <si>
    <t>YNC3585101</t>
  </si>
  <si>
    <t>Centi 18vxl mörkgrå 51 cm</t>
  </si>
  <si>
    <t>YNC3585501</t>
  </si>
  <si>
    <t>Centi 18vxl mörkgrå 55 cm</t>
  </si>
  <si>
    <t>YNC3465101</t>
  </si>
  <si>
    <t>Pico 16vxl 51cm mörkgrå</t>
  </si>
  <si>
    <t>YNC3465501</t>
  </si>
  <si>
    <t>Pico 16vxl 55cm mörkgrå</t>
  </si>
  <si>
    <t>YNC3465901</t>
  </si>
  <si>
    <t>Pico 16vxl 59cm mörkgrå</t>
  </si>
  <si>
    <t>YNC3565101</t>
  </si>
  <si>
    <t>Deci 16vxl 51cm vit</t>
  </si>
  <si>
    <t>YNC3565501</t>
  </si>
  <si>
    <t>Deci 16vxl 55cm vit</t>
  </si>
  <si>
    <t>YNC3045101</t>
  </si>
  <si>
    <t>Atto 24vxl 51cm blank</t>
  </si>
  <si>
    <t>YNC3045102</t>
  </si>
  <si>
    <t>Atto+ 24vxl 51cm svart</t>
  </si>
  <si>
    <t>YNC3045103</t>
  </si>
  <si>
    <t>Atto 24vxl 51cm mörkgrå</t>
  </si>
  <si>
    <t>YNC3045501</t>
  </si>
  <si>
    <t>Atto 24vxl 55cm blank</t>
  </si>
  <si>
    <t>YNC3045502</t>
  </si>
  <si>
    <t>Atto+ 24vxl 55cm svart</t>
  </si>
  <si>
    <t>YNC3045503</t>
  </si>
  <si>
    <t>Atto 24vxl 55cm mörkgrå</t>
  </si>
  <si>
    <t>YNC3045901</t>
  </si>
  <si>
    <t>Atto 24vxl 59cm blank</t>
  </si>
  <si>
    <t>YNC3045902</t>
  </si>
  <si>
    <t>Atto+ 24vxl 59cm svart</t>
  </si>
  <si>
    <t>YNC3045903</t>
  </si>
  <si>
    <t>Atto 24vxl 59cm mörkgrå</t>
  </si>
  <si>
    <t>YNC3144701</t>
  </si>
  <si>
    <t>Femto 24vxl 47cm röd metallic</t>
  </si>
  <si>
    <t>YNC3144702</t>
  </si>
  <si>
    <t>Femto+ 24vxl 47cm svart</t>
  </si>
  <si>
    <t>YNC3144703</t>
  </si>
  <si>
    <t>Femto 24vxl 47cm mörkgrå</t>
  </si>
  <si>
    <t>YNC3145101</t>
  </si>
  <si>
    <t>Femto 24vxl 51cm röd metallic</t>
  </si>
  <si>
    <t>YNC3145102</t>
  </si>
  <si>
    <t>Femto+ 24vxl 51cm svart</t>
  </si>
  <si>
    <t>YNC3145103</t>
  </si>
  <si>
    <t>Femto 24vxl 51cm mörkgrå</t>
  </si>
  <si>
    <t>YNC3145501</t>
  </si>
  <si>
    <t>Femto 24vxl 55cm röd metallic</t>
  </si>
  <si>
    <t>YNC3145502</t>
  </si>
  <si>
    <t>Femto+ 24vxl 55cm svart</t>
  </si>
  <si>
    <t>YNC3145503</t>
  </si>
  <si>
    <t>Femto 24vxl 55cm mörkgrå</t>
  </si>
  <si>
    <t>YNC3245101</t>
  </si>
  <si>
    <t>Yokto 24vxl 51cm blå metallic</t>
  </si>
  <si>
    <t>YNC3245501</t>
  </si>
  <si>
    <t>Yokto 24vxl 55cm blå metallic</t>
  </si>
  <si>
    <t>YNC3245901</t>
  </si>
  <si>
    <t>Yokto 24vxl 59cm blå metallic</t>
  </si>
  <si>
    <t>YNC3345101</t>
  </si>
  <si>
    <t>YNC3345501</t>
  </si>
  <si>
    <t>YNC7045101</t>
  </si>
  <si>
    <t>Kebne 24vxl 51cm svart</t>
  </si>
  <si>
    <t>YNC7045102</t>
  </si>
  <si>
    <t>Kebne 24vxl 51cm brun metallic</t>
  </si>
  <si>
    <t>YNC7045501</t>
  </si>
  <si>
    <t>Kebne 24vxl 55cm svart</t>
  </si>
  <si>
    <t>YNC7045502</t>
  </si>
  <si>
    <t>Kebne 24vxl 55cm brun metallic</t>
  </si>
  <si>
    <t>YNC7045901</t>
  </si>
  <si>
    <t>Kebne 24vxl 59cm svart</t>
  </si>
  <si>
    <t>YNC7045902</t>
  </si>
  <si>
    <t>Kebne 24vxl 59cm brun metallic</t>
  </si>
  <si>
    <t>YNC7145101</t>
  </si>
  <si>
    <t>Holma 24vxl 51cm svart</t>
  </si>
  <si>
    <t>YNC7145102</t>
  </si>
  <si>
    <t>Holma 24vxl 51cm vit</t>
  </si>
  <si>
    <t>YNC7145103</t>
  </si>
  <si>
    <t>Holma 24vxl 51cm rosé metallic</t>
  </si>
  <si>
    <t>YNC7145501</t>
  </si>
  <si>
    <t>Holma 24vxl 55cm svart</t>
  </si>
  <si>
    <t>YNC7145502</t>
  </si>
  <si>
    <t>Holma 24vxl 55cm vit</t>
  </si>
  <si>
    <t>YNC7145503</t>
  </si>
  <si>
    <t>Holma 24vxl 55cm rosé metallic</t>
  </si>
  <si>
    <t>YNC7475101</t>
  </si>
  <si>
    <t>Tarfek 7vxl 51cm svart</t>
  </si>
  <si>
    <t>YNC7475102</t>
  </si>
  <si>
    <t>Tarfek 7vxl 51cm brun</t>
  </si>
  <si>
    <t>YNC7475501</t>
  </si>
  <si>
    <t>Tarfek 7vxl 55cm svart</t>
  </si>
  <si>
    <t>YNC7475502</t>
  </si>
  <si>
    <t>Tarfek 7vxl 55cm brun</t>
  </si>
  <si>
    <t>YNC7475901</t>
  </si>
  <si>
    <t>Tarfek 7vxl 59cm svart</t>
  </si>
  <si>
    <t>YNC7475902</t>
  </si>
  <si>
    <t>Tarfek 7vxl 59cm brun</t>
  </si>
  <si>
    <t>YNC7575101</t>
  </si>
  <si>
    <t>YNC7575102</t>
  </si>
  <si>
    <t>Rissa 7vxl 51cm vit</t>
  </si>
  <si>
    <t>YNC7575103</t>
  </si>
  <si>
    <t>Rissa 7vxl 51cm rosé metallic</t>
  </si>
  <si>
    <t>YNC7575501</t>
  </si>
  <si>
    <t>YNC7575502</t>
  </si>
  <si>
    <t>Rissa 7vxl 55cm vit</t>
  </si>
  <si>
    <t>YNC7575503</t>
  </si>
  <si>
    <t>Rissa 7vxl 55cm rosé metallic</t>
  </si>
  <si>
    <t>YNC4334301</t>
  </si>
  <si>
    <t>Embla 26" 3vxl svart 43 cm</t>
  </si>
  <si>
    <t>YNC4374301</t>
  </si>
  <si>
    <t>Mist 26" 7vxl vit 43 cm</t>
  </si>
  <si>
    <t>YNC4374302</t>
  </si>
  <si>
    <t>Mist 26" 7vxl mörkrosa 43 cm</t>
  </si>
  <si>
    <t>YNM3175101</t>
  </si>
  <si>
    <t>Karla 7vxl 51cm ljusblå</t>
  </si>
  <si>
    <t>YNM3175501</t>
  </si>
  <si>
    <t>Karla 7vxl 55cm ljusblå</t>
  </si>
  <si>
    <t>YNM3085101</t>
  </si>
  <si>
    <t>Zinken 8vxl 51cm silver</t>
  </si>
  <si>
    <t>YNM3085501</t>
  </si>
  <si>
    <t>Zinken 8vxl 55cm silver</t>
  </si>
  <si>
    <t>YNM3085901</t>
  </si>
  <si>
    <t>Zinken 8vxl 59cm silver</t>
  </si>
  <si>
    <t>YNM3185101</t>
  </si>
  <si>
    <t>Vitan 8vxl 51cm svart</t>
  </si>
  <si>
    <t>YNM3185501</t>
  </si>
  <si>
    <t>Vitan 8vxl 55cm svart</t>
  </si>
  <si>
    <t>YNM3095101</t>
  </si>
  <si>
    <t>Saltis 9vxl 51cm blå</t>
  </si>
  <si>
    <t>YNM3095501</t>
  </si>
  <si>
    <t>Saltis 9vxl 55cm blå</t>
  </si>
  <si>
    <t>YNM3095901</t>
  </si>
  <si>
    <t>Saltis 9vxl 59cm blå</t>
  </si>
  <si>
    <t>YNM3195101</t>
  </si>
  <si>
    <t>Humlan 9vxl 51cm Bourdeux</t>
  </si>
  <si>
    <t>YNM3195501</t>
  </si>
  <si>
    <t>Humlan 9vxl 55cm Bourdeux</t>
  </si>
  <si>
    <t>YNM3075101</t>
  </si>
  <si>
    <t>Sture 7vxl 51cm svart</t>
  </si>
  <si>
    <t>YNM3075501</t>
  </si>
  <si>
    <t>Sture 7vxl 55cm svart</t>
  </si>
  <si>
    <t>YNM3075901</t>
  </si>
  <si>
    <t>Sture 7vxl 59cm svart</t>
  </si>
  <si>
    <t>1061-4431</t>
  </si>
  <si>
    <t>ULDRER 26" 21V 43CM SILVER/SV</t>
  </si>
  <si>
    <t>1061-4471</t>
  </si>
  <si>
    <t>ULDRER 26" 21V 48CM SILVER/SV</t>
  </si>
  <si>
    <t>1061-4511</t>
  </si>
  <si>
    <t>ULDRER 26" 21V 51CM SILVER/SV</t>
  </si>
  <si>
    <t>1071-4431</t>
  </si>
  <si>
    <t>MARA 26" 21V 43CM RÖD/SILVER</t>
  </si>
  <si>
    <t>1071-4471</t>
  </si>
  <si>
    <t>MARA 26" 21V 47CM RÖD/SILVER</t>
  </si>
  <si>
    <t>1071-4511</t>
  </si>
  <si>
    <t>MARA 26" 21V 51CM RÖD/SILVER</t>
  </si>
  <si>
    <t>1177-4431</t>
  </si>
  <si>
    <t>NAJAD 26" 7V 43CM GRÅ</t>
  </si>
  <si>
    <t>1177-4471</t>
  </si>
  <si>
    <t>NAJAD 26" 7V 47CM GRÅ</t>
  </si>
  <si>
    <t>1177-4511</t>
  </si>
  <si>
    <t>NAJAD 26" 7V 51CM GRÅ</t>
  </si>
  <si>
    <t>1187-4431</t>
  </si>
  <si>
    <t>GAST 26" 7V 43CM GRÅ</t>
  </si>
  <si>
    <t>1187-4471</t>
  </si>
  <si>
    <t>GAST 26" 7V 48CM GRÅ</t>
  </si>
  <si>
    <t>1187-4511</t>
  </si>
  <si>
    <t>GAST 26" 7V 51CM GRÅ</t>
  </si>
  <si>
    <t>1220-4531</t>
  </si>
  <si>
    <t>MONARK HERR O-V SVART K</t>
  </si>
  <si>
    <t>1220-4551</t>
  </si>
  <si>
    <t>OSCAR 28" SVART</t>
  </si>
  <si>
    <t>1223-4531</t>
  </si>
  <si>
    <t>MONARK HERR 3-V SVART K</t>
  </si>
  <si>
    <t>1223-4551</t>
  </si>
  <si>
    <t>KARL 3V 28" SVART</t>
  </si>
  <si>
    <t>1230-4511</t>
  </si>
  <si>
    <t>ELEONORA 28" 0V SVART</t>
  </si>
  <si>
    <t>1230-4531</t>
  </si>
  <si>
    <t>MONARK DAM O-V SVART K</t>
  </si>
  <si>
    <t>1233-4511</t>
  </si>
  <si>
    <t>KARIN 28" 3V SVART        KORG</t>
  </si>
  <si>
    <t>1233-4512</t>
  </si>
  <si>
    <t>KARIN 28" 3V RÖD METALLIC KORG</t>
  </si>
  <si>
    <t>1233-4531</t>
  </si>
  <si>
    <t>MONARK DAM 3-V SVART K</t>
  </si>
  <si>
    <t>1235-4531</t>
  </si>
  <si>
    <t>MONARK ORGINAL 5 V KTS</t>
  </si>
  <si>
    <t>1321-4511</t>
  </si>
  <si>
    <t>GNIST 28" 21V 51 CM MÖRKBLÅ</t>
  </si>
  <si>
    <t>1321-4551</t>
  </si>
  <si>
    <t>GNIST 28" 21V 55 CM MÖRKBLÅ</t>
  </si>
  <si>
    <t>1331-3315</t>
  </si>
  <si>
    <t>GREIF DAM SH.ALTUS 21V 58CM</t>
  </si>
  <si>
    <t>1331-4511</t>
  </si>
  <si>
    <t>GREIF 28" 21V 55 CM VIT</t>
  </si>
  <si>
    <t>1400-4201</t>
  </si>
  <si>
    <t>MTB-CYKEL 12" STÖDHJUL BLÅ</t>
  </si>
  <si>
    <t>1410-4201</t>
  </si>
  <si>
    <t>FLICKCYKEL 12" ST.HJ. KORG RÖD</t>
  </si>
  <si>
    <t>1410-4202</t>
  </si>
  <si>
    <t>FLICKCYKEL 12" ST.HJ. KORG LIL</t>
  </si>
  <si>
    <t>1420-4261</t>
  </si>
  <si>
    <t>MTB CYKEL 16" Y-RAM SILVER</t>
  </si>
  <si>
    <t>1420-4262</t>
  </si>
  <si>
    <t>POJKCYKEL 16" Y-RAM BLÅ</t>
  </si>
  <si>
    <t>1430-4261</t>
  </si>
  <si>
    <t>FLICKCYKEL 16" KORG RÖD</t>
  </si>
  <si>
    <t>1430-4262</t>
  </si>
  <si>
    <t>FLICKCYKEL 16" KORG LILA</t>
  </si>
  <si>
    <t>1450-4301</t>
  </si>
  <si>
    <t>FLICK 20" KORG RÖD</t>
  </si>
  <si>
    <t>1450-4302</t>
  </si>
  <si>
    <t>FLICK 20" KORG SILVER</t>
  </si>
  <si>
    <t>1460-4331</t>
  </si>
  <si>
    <t>POJK 20" Y-RAM BLÅ</t>
  </si>
  <si>
    <t>1480-4301</t>
  </si>
  <si>
    <t>MTB 20" Y-RAM SILVER</t>
  </si>
  <si>
    <t>1593-4471</t>
  </si>
  <si>
    <t>EMMA 26" 3V 47CM BORDEAUX KORG</t>
  </si>
  <si>
    <t>1593-4511</t>
  </si>
  <si>
    <t>EMMA 26" 3V 51CM BORDEAUX KORG</t>
  </si>
  <si>
    <t>1861-3957</t>
  </si>
  <si>
    <t>ULDRER HERR SH.TY-22 21V 48CM</t>
  </si>
  <si>
    <t>1905-3152</t>
  </si>
  <si>
    <t>WRANGEL HERR SACHS 5V 53CM</t>
  </si>
  <si>
    <t>1907-4511</t>
  </si>
  <si>
    <t>GUSTAV 28" 7V 51 CM BUTELJGRÖN</t>
  </si>
  <si>
    <t>1907-4551</t>
  </si>
  <si>
    <t>GUSTAV 28" 7V 55 CM BUTELJGRÖN</t>
  </si>
  <si>
    <t>1915-3188</t>
  </si>
  <si>
    <t>CHALMER DAM SACHS 5V 53CM</t>
  </si>
  <si>
    <t>1917-4511</t>
  </si>
  <si>
    <t>LOVISA 28" 7V SILVER</t>
  </si>
  <si>
    <t>1943-3174</t>
  </si>
  <si>
    <t>PHILIP HERR SRAM 3V 53CM</t>
  </si>
  <si>
    <t>1943-4511</t>
  </si>
  <si>
    <t>PHILIP 28" 3V 51CM GRÅ</t>
  </si>
  <si>
    <t>1943-4551</t>
  </si>
  <si>
    <t>PHILIP 28" 3V 55CM GRÅ</t>
  </si>
  <si>
    <t>1953-3159</t>
  </si>
  <si>
    <t>VICTORIA DAM SRAM 3V 53CM</t>
  </si>
  <si>
    <t>1953-4511</t>
  </si>
  <si>
    <t>VICTORIA 28" 3V GRÅ</t>
  </si>
  <si>
    <t>1953-4512</t>
  </si>
  <si>
    <t>VICTORIA 28" 3V BORDEAUX</t>
  </si>
  <si>
    <t>1973-4511</t>
  </si>
  <si>
    <t>KRISTINA 28" 3V RÖD/METAL KORG</t>
  </si>
  <si>
    <t>1973-4512</t>
  </si>
  <si>
    <t>KRISTINA 28" 3V VIT       KORG</t>
  </si>
  <si>
    <t>1973-4514</t>
  </si>
  <si>
    <t>KRISTINA 3V KORG RÖD</t>
  </si>
  <si>
    <t>2087-4432</t>
  </si>
  <si>
    <t>ITC800 HERR 27V 43CM VIT/ORANG</t>
  </si>
  <si>
    <t>2087-4472</t>
  </si>
  <si>
    <t>ITC800 HERR 27V 47CM VIT/ORANG</t>
  </si>
  <si>
    <t>2087-4512</t>
  </si>
  <si>
    <t>ITC800 HERR 27V 51CM VIT/ORANG</t>
  </si>
  <si>
    <t>2107-4431</t>
  </si>
  <si>
    <t>ITC700 HERR 27V 43CM BLÅ/SILVE</t>
  </si>
  <si>
    <t>2107-4471</t>
  </si>
  <si>
    <t>ITC700 HERR 27V 47CM BLÅ/SILVE</t>
  </si>
  <si>
    <t>2107-4511</t>
  </si>
  <si>
    <t>ITC700 HERR 27V 51CM BLÅ/SILVE</t>
  </si>
  <si>
    <t>2124-27052</t>
  </si>
  <si>
    <t>BALDER AL/AC 24V 43CM POLYGON</t>
  </si>
  <si>
    <t>2124-317715</t>
  </si>
  <si>
    <t>BALDER AL/AC 24V 53CM POLYGON</t>
  </si>
  <si>
    <t>2124-376877</t>
  </si>
  <si>
    <t>2124-377715</t>
  </si>
  <si>
    <t>2124-397715</t>
  </si>
  <si>
    <t>BALDER AL/AC 24V 48CM POLYGON</t>
  </si>
  <si>
    <t>2134-311415</t>
  </si>
  <si>
    <t>FREJA DAM SH.ACERA/AL 24V 53CM</t>
  </si>
  <si>
    <t>2134-311454</t>
  </si>
  <si>
    <t>2134-391415</t>
  </si>
  <si>
    <t>FREJA DAM SH.ACERA/AL 24V 48CM</t>
  </si>
  <si>
    <t>2134-391454</t>
  </si>
  <si>
    <t>2141-371468</t>
  </si>
  <si>
    <t>ORION MTB ACER/AL C92 21V 43CM</t>
  </si>
  <si>
    <t>2144-4431</t>
  </si>
  <si>
    <t>ITC500 HERR 24V 43CM SILV/GRÅ</t>
  </si>
  <si>
    <t>2144-4432</t>
  </si>
  <si>
    <t>ITC500 HERR 24V 43CM ORA/SILV</t>
  </si>
  <si>
    <t>2144-4471</t>
  </si>
  <si>
    <t>ITC500 HERR 24V 47CM SILV/GRÅ</t>
  </si>
  <si>
    <t>2144-4472</t>
  </si>
  <si>
    <t>ITC500 HERR 24V 47CM ORAN/SILV</t>
  </si>
  <si>
    <t>2144-4511</t>
  </si>
  <si>
    <t>ITC500 HERR 24V 51CM SILV/GRÅ</t>
  </si>
  <si>
    <t>2144-4512</t>
  </si>
  <si>
    <t>ITC500 HERR 24V 51CM ORAN/SILV</t>
  </si>
  <si>
    <t>2144-4551</t>
  </si>
  <si>
    <t>ITC500 HERR 24V 55CM SILV/GRÅ</t>
  </si>
  <si>
    <t>2144-4552</t>
  </si>
  <si>
    <t>ITC500 HERR 24V 55CM ORAN/SILV</t>
  </si>
  <si>
    <t>2151-311450</t>
  </si>
  <si>
    <t>ATLA DAM ACERA/AL C92 21V 53CM</t>
  </si>
  <si>
    <t>2151-3914</t>
  </si>
  <si>
    <t>ATLA DAM ACERA/AL C92 21V 48CM</t>
  </si>
  <si>
    <t>2154-4431</t>
  </si>
  <si>
    <t>ITC500 DAM 24V 43CM</t>
  </si>
  <si>
    <t>2154-4432</t>
  </si>
  <si>
    <t>ITC500 DAM 24V 43CM RÖD/GRÅ</t>
  </si>
  <si>
    <t>2154-4471</t>
  </si>
  <si>
    <t>ITC500 DAM 24V 47CM</t>
  </si>
  <si>
    <t>2154-4472</t>
  </si>
  <si>
    <t>ITC500 DAM 24V 47CM RÖD/GRÅ</t>
  </si>
  <si>
    <t>2154-4511</t>
  </si>
  <si>
    <t>ITC500 DAM 24V 51CM</t>
  </si>
  <si>
    <t>2154-4512</t>
  </si>
  <si>
    <t>ITC500 DAM 24V 51CM RÖD/GRÅ</t>
  </si>
  <si>
    <t>2167-4431</t>
  </si>
  <si>
    <t>ITCX7 HERR 7V 43CM POL ALUM</t>
  </si>
  <si>
    <t>2167-4471</t>
  </si>
  <si>
    <t>ITCX7 HERR 7V 47CM POL ALUM</t>
  </si>
  <si>
    <t>2167-4511</t>
  </si>
  <si>
    <t>ITCX7 HERR 7V 51CM POL ALUM</t>
  </si>
  <si>
    <t>2177-391450</t>
  </si>
  <si>
    <t>EMBLA DAM SHIM.NEXUS 7V 48CM</t>
  </si>
  <si>
    <t>2177-4431</t>
  </si>
  <si>
    <t>ITCX7 DAM 7V 43CM POL ALUM</t>
  </si>
  <si>
    <t>2177-4471</t>
  </si>
  <si>
    <t>ITCX7 DAM 7V 47CM POL ALUM</t>
  </si>
  <si>
    <t>2177-4511</t>
  </si>
  <si>
    <t>ITCX7 DAM 7V 51CM POL ALUM</t>
  </si>
  <si>
    <t>2184-4431</t>
  </si>
  <si>
    <t>ITC 540 HERR 24V DEORE 43CM</t>
  </si>
  <si>
    <t>2184-4471</t>
  </si>
  <si>
    <t>ITC 540 HERR 24V DEORE 47CM</t>
  </si>
  <si>
    <t>2184-4511</t>
  </si>
  <si>
    <t>ITC 540 HERR 24V DEORE 51CM</t>
  </si>
  <si>
    <t>2203-333877</t>
  </si>
  <si>
    <t>VISING*HERR SH.INTER3V 58CM</t>
  </si>
  <si>
    <t>2203-4511</t>
  </si>
  <si>
    <t>VISING HERR 3V 51CM SVART/GRÄ.</t>
  </si>
  <si>
    <t>2203-4551</t>
  </si>
  <si>
    <t>VISING HERR 3V 55CM SVART/GRÄ.</t>
  </si>
  <si>
    <t>2213-4511</t>
  </si>
  <si>
    <t>VINGA DAM 3V 51 SV/GR.VIT KORG</t>
  </si>
  <si>
    <t>2227-313819</t>
  </si>
  <si>
    <t>BOGE SHIMANO 7V 53CM</t>
  </si>
  <si>
    <t>2227-333819</t>
  </si>
  <si>
    <t>BOGE SHIMANO 7V 58CM</t>
  </si>
  <si>
    <t>2227-4511</t>
  </si>
  <si>
    <t>BOGE HERR 7V 51CM SVART/GR.VIT</t>
  </si>
  <si>
    <t>2227-4551</t>
  </si>
  <si>
    <t>BOGE HERR 7V 55CM SVART/GR.VI</t>
  </si>
  <si>
    <t>2237-4511</t>
  </si>
  <si>
    <t>SUNNAN DAM 7V 51CM SV/VIT KORG</t>
  </si>
  <si>
    <t>2304-4511</t>
  </si>
  <si>
    <t>STC800 HERR 24-V 51-CM POL ALU</t>
  </si>
  <si>
    <t>2304-4551</t>
  </si>
  <si>
    <t>STC800 HERR 24-V 55-CM POL ALU</t>
  </si>
  <si>
    <t>2306-396800</t>
  </si>
  <si>
    <t>EHWAS HERR SH.2200 16V 48CM</t>
  </si>
  <si>
    <t>2306-4471</t>
  </si>
  <si>
    <t>LTC800 HERR 16V 47CM VIT/ORANG</t>
  </si>
  <si>
    <t>2306-4511</t>
  </si>
  <si>
    <t>LTC800 HERR 16V 51CM VIT/ORANG</t>
  </si>
  <si>
    <t>2306-4551</t>
  </si>
  <si>
    <t>LTC800 HERR 16V 55CM VIT/ORANG</t>
  </si>
  <si>
    <t>2307-4471</t>
  </si>
  <si>
    <t>LTC X7 HERR 7V 47CM MGRÅ/SILV</t>
  </si>
  <si>
    <t>2307-4511</t>
  </si>
  <si>
    <t>LTC X7 HERR 7V 51CM MGRÅ/SILV</t>
  </si>
  <si>
    <t>2307-4551</t>
  </si>
  <si>
    <t>LTC X7 HERR 7V 55CM MGRÅ/SILV</t>
  </si>
  <si>
    <t>2314-3300</t>
  </si>
  <si>
    <t>SAREK DAM SH.NEXAVE 24V 58CM</t>
  </si>
  <si>
    <t>2314-4511</t>
  </si>
  <si>
    <t>STC800 DAM 24V 51CM POL.ALUM</t>
  </si>
  <si>
    <t>2314-4551</t>
  </si>
  <si>
    <t>STC800 DAM 24V 55CM POL.ALUM</t>
  </si>
  <si>
    <t>2317-331454</t>
  </si>
  <si>
    <t>DAM SH.NEXUS 7V 58CM</t>
  </si>
  <si>
    <t>2317-4471</t>
  </si>
  <si>
    <t>LTC X7 DAM 7V 47CM MSILV/GRÅ</t>
  </si>
  <si>
    <t>2317-4511</t>
  </si>
  <si>
    <t>LTC X7 DAM 7V 51CM MSILV/GRÅ</t>
  </si>
  <si>
    <t>2317-4551</t>
  </si>
  <si>
    <t>LTC X7 DAM 7V 55CM MSILV/GRÅ</t>
  </si>
  <si>
    <t>2324-3169</t>
  </si>
  <si>
    <t>KEBNE HERR SH.ALIVIO 24V 53CM</t>
  </si>
  <si>
    <t>2324-317700</t>
  </si>
  <si>
    <t>2324-337700</t>
  </si>
  <si>
    <t>KEBNE HERR SH.ALIVIO 24V 58CM</t>
  </si>
  <si>
    <t>2324-4511</t>
  </si>
  <si>
    <t>STC600 HERR 24V 51CM POL ALU</t>
  </si>
  <si>
    <t>2324-4512</t>
  </si>
  <si>
    <t>STC600 HERR 24V 51CM BLÅ/SILVE</t>
  </si>
  <si>
    <t>2324-4551</t>
  </si>
  <si>
    <t>STC600 HERR 24V 55CM POL ALU</t>
  </si>
  <si>
    <t>2324-4552</t>
  </si>
  <si>
    <t>STC600 HERR 24V 55CM BLÅ/SILV</t>
  </si>
  <si>
    <t>2324-4591</t>
  </si>
  <si>
    <t>STC600 HERR 24V 59CM POL ALU</t>
  </si>
  <si>
    <t>2324-4592</t>
  </si>
  <si>
    <t>STC600 HERR 24V 59CM BLÅ/SILV</t>
  </si>
  <si>
    <t>2327-315446</t>
  </si>
  <si>
    <t>TARFEK*HERR SH.NEXUS 7V 53CM</t>
  </si>
  <si>
    <t>2327-335446</t>
  </si>
  <si>
    <t>TARFEK*HERR SH.NEXUS 7V 58CM</t>
  </si>
  <si>
    <t>2327-4511</t>
  </si>
  <si>
    <t>STCX7 HERR 7V 51CM SILVER/GRÅ</t>
  </si>
  <si>
    <t>2327-4512</t>
  </si>
  <si>
    <t>STCX7 HERR 7V 51CM SVART</t>
  </si>
  <si>
    <t>2327-4518</t>
  </si>
  <si>
    <t>TARFEK 7-V 51 CM GRÅ</t>
  </si>
  <si>
    <t>2327-4519</t>
  </si>
  <si>
    <t>TARFEK HERR 7V 51CM SVART</t>
  </si>
  <si>
    <t>2327-4551</t>
  </si>
  <si>
    <t>STCX7 HERR 7V 55CM SILVER/GRÅ</t>
  </si>
  <si>
    <t>2327-4552</t>
  </si>
  <si>
    <t>STCX7 HERR 7V 55CM SVART</t>
  </si>
  <si>
    <t>2327-4558</t>
  </si>
  <si>
    <t>TARFEK 7-V 55 CM GRÅ</t>
  </si>
  <si>
    <t>2327-4559</t>
  </si>
  <si>
    <t>TARFEK 7-V 55 CM SVART</t>
  </si>
  <si>
    <t>2327-4591</t>
  </si>
  <si>
    <t>STCX7 HERR 7V 59CM SILVER/GRÅ</t>
  </si>
  <si>
    <t>2327-4592</t>
  </si>
  <si>
    <t>STCX7 HERR 7V 59CM SVART</t>
  </si>
  <si>
    <t>2334-311400</t>
  </si>
  <si>
    <t>HOLMA DAM SH.ALIVIO 24V 53CM</t>
  </si>
  <si>
    <t>2334-4511</t>
  </si>
  <si>
    <t>STC600 DAM 24V 51CM POL ALU</t>
  </si>
  <si>
    <t>2334-4512</t>
  </si>
  <si>
    <t>STC600 DAM 24V 51CM RÖD/SILVER</t>
  </si>
  <si>
    <t>2334-4551</t>
  </si>
  <si>
    <t>STC600 DAM 24V 55CM POL ALU</t>
  </si>
  <si>
    <t>2334-4552</t>
  </si>
  <si>
    <t>STC600 DAM 24V 55CM RÖD/SILVER</t>
  </si>
  <si>
    <t>2337-4511</t>
  </si>
  <si>
    <t>STCX7 DAM 7V 51CM SILVER/GRÅ</t>
  </si>
  <si>
    <t>2337-4512</t>
  </si>
  <si>
    <t>STCX7 DAM 7V 51CM SVART</t>
  </si>
  <si>
    <t>2337-4513</t>
  </si>
  <si>
    <t>STCX7 DAM 7V 51CM RÖD METALLIC</t>
  </si>
  <si>
    <t>2337-4518</t>
  </si>
  <si>
    <t>RISSA DAM 7V 51CM SILV/GRÅ</t>
  </si>
  <si>
    <t>2337-4519</t>
  </si>
  <si>
    <t>RISSA DAM 7V 51CM SVART</t>
  </si>
  <si>
    <t>2337-4551</t>
  </si>
  <si>
    <t>STCX7 DAM 7V 55CM SILV/GRÅ</t>
  </si>
  <si>
    <t>2337-4552</t>
  </si>
  <si>
    <t>STCX7 DAM 7V 55CM SVART</t>
  </si>
  <si>
    <t>2337-4553</t>
  </si>
  <si>
    <t>STCX7 DAM 7V 55CM RÖD METALLIC</t>
  </si>
  <si>
    <t>2337-4558</t>
  </si>
  <si>
    <t>RISSA 7V 55CM SILV/GRÅ</t>
  </si>
  <si>
    <t>2337-4559</t>
  </si>
  <si>
    <t>RISSA 7V 55CM SVART</t>
  </si>
  <si>
    <t>2344-317752M</t>
  </si>
  <si>
    <t>STARREN SH.ACERA 24V 53CM</t>
  </si>
  <si>
    <t>2344-337752M</t>
  </si>
  <si>
    <t>STARREN SH.ACERA 24V 58CM</t>
  </si>
  <si>
    <t>2344-4511</t>
  </si>
  <si>
    <t>LTC500 HERR 24 V 51 CM SIL/GRÅ</t>
  </si>
  <si>
    <t>2344-4551</t>
  </si>
  <si>
    <t>LTC500 HERR 24 V 55 CM SIL/GR</t>
  </si>
  <si>
    <t>2344-4591</t>
  </si>
  <si>
    <t>LTC500 HERR 24 V 59 CM SIL/GR</t>
  </si>
  <si>
    <t>2354-29081</t>
  </si>
  <si>
    <t>ÅKULLA SH.ACERA 24V 48CM</t>
  </si>
  <si>
    <t>2354-331415</t>
  </si>
  <si>
    <t>ÅKULLA SH.ACERA 24V 58CM</t>
  </si>
  <si>
    <t>2354-4471</t>
  </si>
  <si>
    <t>LTC500 DAM 24 V 47 CM RÖD/SILV</t>
  </si>
  <si>
    <t>2354-4511</t>
  </si>
  <si>
    <t>LTC500 DAM 24 V 51 CM RÖD/SIL</t>
  </si>
  <si>
    <t>2354-4551</t>
  </si>
  <si>
    <t>LTC500 DAM 24 V 55 CM RÖD/SIL</t>
  </si>
  <si>
    <t>2384-337700</t>
  </si>
  <si>
    <t>HAMRA HERR SH.DEORE 24V 58CM</t>
  </si>
  <si>
    <t>2384-397700</t>
  </si>
  <si>
    <t>HAMRA HERR SH.DEORE 24V 48CM</t>
  </si>
  <si>
    <t>2384-4551</t>
  </si>
  <si>
    <t>LOGIC LTC640 55 CM HERR</t>
  </si>
  <si>
    <t>2387-4511</t>
  </si>
  <si>
    <t>LTC700 HERR 27-V 51 CM SV/ORA</t>
  </si>
  <si>
    <t>2387-4551</t>
  </si>
  <si>
    <t>LTC700 HERR 27-V 55 CM SV/ORA</t>
  </si>
  <si>
    <t>2394-4511</t>
  </si>
  <si>
    <t>LOGIC LTC640 51 CM DAM</t>
  </si>
  <si>
    <t>2397-4511</t>
  </si>
  <si>
    <t>LTC700 DAM 27-V 51 CM SV/ORAN</t>
  </si>
  <si>
    <t>2397-4551</t>
  </si>
  <si>
    <t>LTC700 DAM 27-V 55 CM SV/ORAN</t>
  </si>
  <si>
    <t>2400-2087</t>
  </si>
  <si>
    <t>MUNIN*POJK/FLICK MTB 0V 26,5CM</t>
  </si>
  <si>
    <t>2401-4381</t>
  </si>
  <si>
    <t>BTC700 POJK 21V 38CM SVART</t>
  </si>
  <si>
    <t>2403-4331</t>
  </si>
  <si>
    <t>BTC230  POJK 20" 3V 33CM MÖRKB</t>
  </si>
  <si>
    <t>2421-367177</t>
  </si>
  <si>
    <t>VALE SH.ALTUS/C-050. 21V 40CM</t>
  </si>
  <si>
    <t>2433-3415</t>
  </si>
  <si>
    <t>SAGA FLICK SH.INTER 3V 36CM</t>
  </si>
  <si>
    <t>2433-4331</t>
  </si>
  <si>
    <t>BTC230 FLICK 20" 3V 33CM SILVE</t>
  </si>
  <si>
    <t>2443-3657</t>
  </si>
  <si>
    <t>TORN MTB SH.NEXUS 3V 40CM</t>
  </si>
  <si>
    <t>2443-4381</t>
  </si>
  <si>
    <t>BTC430 POJK 24" 3V 38CM SILVE</t>
  </si>
  <si>
    <t>2447-4381</t>
  </si>
  <si>
    <t>BTC470 POJK 7V 38CM MATT GRÅ</t>
  </si>
  <si>
    <t>2453-4381</t>
  </si>
  <si>
    <t>BTC430 FLICK 24"3V 38CM SILVE</t>
  </si>
  <si>
    <t>2453-4382</t>
  </si>
  <si>
    <t>BTC430 FLICK 24"3V 38CM RÖD</t>
  </si>
  <si>
    <t>2457-4381</t>
  </si>
  <si>
    <t>BTC470 FLICK 7V 38CM MATT GRÅ</t>
  </si>
  <si>
    <t>2493-3715</t>
  </si>
  <si>
    <t>IDUN FLICK SH.INTER 3V 43CM</t>
  </si>
  <si>
    <t>2493-4431</t>
  </si>
  <si>
    <t>BCT630 26" 3V 43 CM RÖD</t>
  </si>
  <si>
    <t>2493-4432</t>
  </si>
  <si>
    <t>BCT630 26" 3V 43 CM LILA</t>
  </si>
  <si>
    <t>2493-4471</t>
  </si>
  <si>
    <t>BCT630 26" 3V 47 CM RÖD</t>
  </si>
  <si>
    <t>2493-4472</t>
  </si>
  <si>
    <t>BCT630 26" 3V 47 CM LILA</t>
  </si>
  <si>
    <t>2497-4471</t>
  </si>
  <si>
    <t>BTC670 FLICK 7V 47CM SILVER</t>
  </si>
  <si>
    <t>2497-4511</t>
  </si>
  <si>
    <t>BTC670 FLICK 7V 51CM SILVER</t>
  </si>
  <si>
    <t>2593-3115</t>
  </si>
  <si>
    <t>DANA DAM SH.INTER 3V 53CM KORG</t>
  </si>
  <si>
    <t>2593-4471</t>
  </si>
  <si>
    <t>CTC 530 DAM 3V 47 SVART   KORG</t>
  </si>
  <si>
    <t>2593-4511</t>
  </si>
  <si>
    <t>CTC 530 DAM 3V 55 SVART   KORG</t>
  </si>
  <si>
    <t>2707-3269</t>
  </si>
  <si>
    <t>SAMÅKER TANDEM SH.N 7V 56/45CM</t>
  </si>
  <si>
    <t>2903-3146</t>
  </si>
  <si>
    <t>LINNE HERR SH.INTER 3V 53CM</t>
  </si>
  <si>
    <t>2903-3346</t>
  </si>
  <si>
    <t>LINNE HERR SH.INTER 3V 58CM</t>
  </si>
  <si>
    <t>2903-3357</t>
  </si>
  <si>
    <t>2903-4511</t>
  </si>
  <si>
    <t>CTC 830 HERR 3V 51CM SILVER</t>
  </si>
  <si>
    <t>2903-4512</t>
  </si>
  <si>
    <t>CTC 830 HERR 3V 51CM SVART</t>
  </si>
  <si>
    <t>2903-4551</t>
  </si>
  <si>
    <t>CTC 830 HERR 3V 55CM SILVER</t>
  </si>
  <si>
    <t>2903-4552</t>
  </si>
  <si>
    <t>CTC 830 HERR 3V 55CM SVART</t>
  </si>
  <si>
    <t>2907-4511</t>
  </si>
  <si>
    <t>CTC 700 HERR 7V 51CM SILVER</t>
  </si>
  <si>
    <t>2907-4512</t>
  </si>
  <si>
    <t>CTC 700 HERR 7V 51CM MÖRKBLÅ</t>
  </si>
  <si>
    <t>2907-4551</t>
  </si>
  <si>
    <t>CTC 700 HERR 7V 55CM SILVER</t>
  </si>
  <si>
    <t>2907-4552</t>
  </si>
  <si>
    <t>CTC 700 HERR 7V 55CM MÖRKBLÅ</t>
  </si>
  <si>
    <t>2907-4591</t>
  </si>
  <si>
    <t>CTC 700 HERR 7V 59CM SILVER</t>
  </si>
  <si>
    <t>2913-4511</t>
  </si>
  <si>
    <t>CTC 830 DAM 3V 51CM SVART</t>
  </si>
  <si>
    <t>2913-4512</t>
  </si>
  <si>
    <t>CTC 830 DAM 3V 51CM RÖD METALL</t>
  </si>
  <si>
    <t>2917-4511</t>
  </si>
  <si>
    <t>CTC 700 DAM 7V 51CM LJUS LILA</t>
  </si>
  <si>
    <t>2917-4512</t>
  </si>
  <si>
    <t>CTC 700 DAM 7V 51CM RÖD METALL</t>
  </si>
  <si>
    <t>2953-4511</t>
  </si>
  <si>
    <t>CTC 630 DAM 3V 51 SVART   KORG</t>
  </si>
  <si>
    <t>2953-4512</t>
  </si>
  <si>
    <t>CTC 630 DAM 3V 51 RÖD/MET KORG</t>
  </si>
  <si>
    <t>2957-2156</t>
  </si>
  <si>
    <t>TOVE DAM SH.NEXUS 7V 53CM KORG</t>
  </si>
  <si>
    <t>2957-4511</t>
  </si>
  <si>
    <t>CTC 670 DAM 7V 51 SILVER  KORG</t>
  </si>
  <si>
    <t>2957-4512</t>
  </si>
  <si>
    <t>CTC 670 DAM 7V 51 M/LILA  KORG</t>
  </si>
  <si>
    <t>7933-4511</t>
  </si>
  <si>
    <t>DAM SRAM 3V 51CM KORG FOLKHÄL</t>
  </si>
  <si>
    <t>7947-4511</t>
  </si>
  <si>
    <t>HERR SRAM 7V 51CM FOLKHÄLSOCYK</t>
  </si>
  <si>
    <t>7947-4551</t>
  </si>
  <si>
    <t>HERR SRAM 7V 55CM FOLKHÄLSOCYK</t>
  </si>
  <si>
    <t>7957-4511</t>
  </si>
  <si>
    <t>DAM SRAM 7V 51CM  FOLKHÄL</t>
  </si>
  <si>
    <t>9017-3792</t>
  </si>
  <si>
    <t>BIANCHI MTB SH.XTR 27V 43CM</t>
  </si>
  <si>
    <t>9809-3292</t>
  </si>
  <si>
    <t>ILIONS TRIAL SH.XTR 9V 31,5 CM</t>
  </si>
  <si>
    <t>ASL7S20170LSS</t>
  </si>
  <si>
    <t>VÄXELREGLAGE NEW NEXUS®7 VRID</t>
  </si>
  <si>
    <t>YNC7476201</t>
  </si>
  <si>
    <t>Tarfek 7vxl 62cm svart</t>
  </si>
  <si>
    <t>YOM3075301</t>
  </si>
  <si>
    <t>Sture 7vxl svart 53 cm</t>
  </si>
  <si>
    <t>YOM3075801</t>
  </si>
  <si>
    <t>Sture 7vxl svart 58 cm</t>
  </si>
  <si>
    <t>YOM3175101</t>
  </si>
  <si>
    <t>Karla 7vxl petrol 51 cm</t>
  </si>
  <si>
    <t>YOM3175501</t>
  </si>
  <si>
    <t>Karla 7vxl 55cm petrol</t>
  </si>
  <si>
    <t>YOM3085301</t>
  </si>
  <si>
    <t>Sture 8 vxl petrol matt 53 cm</t>
  </si>
  <si>
    <t>YOM3085801</t>
  </si>
  <si>
    <t>Sture 8 vxl petrol matt 58 cm</t>
  </si>
  <si>
    <t>YOM3185101</t>
  </si>
  <si>
    <t>Karla 8vxl 51cm senapsgul matt</t>
  </si>
  <si>
    <t>YOM3185501</t>
  </si>
  <si>
    <t>Karla 8vxl 55cm senapsgul matt</t>
  </si>
  <si>
    <t>YOM3095301</t>
  </si>
  <si>
    <t>Sture 9 vxl blå 53 cm</t>
  </si>
  <si>
    <t>YOM3095801</t>
  </si>
  <si>
    <t>Sture 9 vxl blå 58 cm</t>
  </si>
  <si>
    <t>YOM3195101</t>
  </si>
  <si>
    <t>Karla 9vxl 51cm ljusgrön</t>
  </si>
  <si>
    <t>YOM3195501</t>
  </si>
  <si>
    <t>Karla 9vxl 55cm ljusgrön</t>
  </si>
  <si>
    <t>YOM3585101</t>
  </si>
  <si>
    <t>Nytan 8vxl 51cm petrol matt</t>
  </si>
  <si>
    <t>YOM3585501</t>
  </si>
  <si>
    <t>Nytan 8vxl 55cm petrol matt</t>
  </si>
  <si>
    <t>YOC3574701</t>
  </si>
  <si>
    <t>Anaris 27vxl mörkgrå 47 cm</t>
  </si>
  <si>
    <t>YOC3575101</t>
  </si>
  <si>
    <t>Anaris 27vxl mörkgrå 51 cm</t>
  </si>
  <si>
    <t>YOC3575501</t>
  </si>
  <si>
    <t>Anaris 27vxl mörkgrå 55 cm</t>
  </si>
  <si>
    <t>YOC3645101</t>
  </si>
  <si>
    <t>Starren 24vxl grå 51 cm</t>
  </si>
  <si>
    <t>YOC3645501</t>
  </si>
  <si>
    <t>Starren 24vxl grå 55 cm</t>
  </si>
  <si>
    <t>YOC3645901</t>
  </si>
  <si>
    <t>Starren 24vxl grå 59 cm</t>
  </si>
  <si>
    <t>YOC3745101</t>
  </si>
  <si>
    <t>Åkulla 24vxl turkos 51 cm</t>
  </si>
  <si>
    <t>YOC3745501</t>
  </si>
  <si>
    <t>Åkulla 24vxl turkos 55 cm</t>
  </si>
  <si>
    <t>YOC3465101</t>
  </si>
  <si>
    <t>Pico 16vxl orange 51 cm</t>
  </si>
  <si>
    <t>YOC3465501</t>
  </si>
  <si>
    <t>Pico 16vxl orange 55 cm</t>
  </si>
  <si>
    <t>YOC3465901</t>
  </si>
  <si>
    <t>Pico 16vxl orange 59 cm</t>
  </si>
  <si>
    <t>YOC3565101</t>
  </si>
  <si>
    <t>Deci 16vxl vit 51 cm</t>
  </si>
  <si>
    <t>YOC3565501</t>
  </si>
  <si>
    <t>Deci 16vxl 55 cm vit</t>
  </si>
  <si>
    <t>YOC3045101</t>
  </si>
  <si>
    <t>Atto 24vxl grön 51 cm</t>
  </si>
  <si>
    <t>YOC3045501</t>
  </si>
  <si>
    <t>Atto 24vxl grön 55 cm</t>
  </si>
  <si>
    <t>YOC3045901</t>
  </si>
  <si>
    <t>Atto 24vxl grön 59 cm</t>
  </si>
  <si>
    <t>YOC3144701</t>
  </si>
  <si>
    <t>Femto 24vxl röd 47 cm</t>
  </si>
  <si>
    <t>YOC3145101</t>
  </si>
  <si>
    <t>Femto 24vxl röd 51 cm</t>
  </si>
  <si>
    <t>YOC3145501</t>
  </si>
  <si>
    <t>Femto 24vxl röd 55 cm</t>
  </si>
  <si>
    <t>YOC3245101</t>
  </si>
  <si>
    <t>Yokto 24vxl grå 51 cm</t>
  </si>
  <si>
    <t>YOC3245501</t>
  </si>
  <si>
    <t>Yokto 24vxl grå 55 cm</t>
  </si>
  <si>
    <t>YOC3245901</t>
  </si>
  <si>
    <t>Yokto 24vxl grå 59 cm</t>
  </si>
  <si>
    <t>YOC3344701</t>
  </si>
  <si>
    <t>Milli 24vxl grön 47 cm</t>
  </si>
  <si>
    <t>YOC3345101</t>
  </si>
  <si>
    <t>Milli 24vxl grön 51 cm</t>
  </si>
  <si>
    <t>YOC3345501</t>
  </si>
  <si>
    <t>Milli 24vxl grön 55 cm</t>
  </si>
  <si>
    <t>YOC6C45201</t>
  </si>
  <si>
    <t>Zepto 18vxl silver 52 cm</t>
  </si>
  <si>
    <t>YOC6C44801</t>
  </si>
  <si>
    <t>Zepto 18vxl silver 48 cm</t>
  </si>
  <si>
    <t>YOC6C45601</t>
  </si>
  <si>
    <t>Zepto 18vxl silver 56 cm</t>
  </si>
  <si>
    <t>YOC6C46001</t>
  </si>
  <si>
    <t>Zepto 18vxl silver 60 cm</t>
  </si>
  <si>
    <t>Rissa 7vxl 51cm lila</t>
  </si>
  <si>
    <t>Rissa 7vxl 55cm lila</t>
  </si>
  <si>
    <t>YPC7475102</t>
  </si>
  <si>
    <t>Tarfek 7vxl 51cm grön</t>
  </si>
  <si>
    <t>YPC7475502</t>
  </si>
  <si>
    <t>Tarfek 7vxl 55cm grön</t>
  </si>
  <si>
    <t>YPC7475902</t>
  </si>
  <si>
    <t>Tarfek 7vxl 59cm grön</t>
  </si>
  <si>
    <t>YPC7476201</t>
  </si>
  <si>
    <t>YPC7575101</t>
  </si>
  <si>
    <t>YPC7575102</t>
  </si>
  <si>
    <t>Rissa 7vxl 51cm silver</t>
  </si>
  <si>
    <t>YPC7575103</t>
  </si>
  <si>
    <t>YPC7575501</t>
  </si>
  <si>
    <t>YPC7575502</t>
  </si>
  <si>
    <t>Rissa 7vxl 55cm silver</t>
  </si>
  <si>
    <t>YPC7575503</t>
  </si>
  <si>
    <t>YPC7065101</t>
  </si>
  <si>
    <t>Kebne 16vxl 51cm svart</t>
  </si>
  <si>
    <t>YPC7065102</t>
  </si>
  <si>
    <t>Kebne 16vxl 51cm grön</t>
  </si>
  <si>
    <t>YPC7065501</t>
  </si>
  <si>
    <t>Kebne 16vxl 55cm svart</t>
  </si>
  <si>
    <t>YPC7065502</t>
  </si>
  <si>
    <t>Kebne 16vxl 55cm grön</t>
  </si>
  <si>
    <t>YPC7065901</t>
  </si>
  <si>
    <t>Kebne 16vxl 59cm svart</t>
  </si>
  <si>
    <t>YPC7065902</t>
  </si>
  <si>
    <t>Kebne 16vxl 59cm grön</t>
  </si>
  <si>
    <t>YPC7165101</t>
  </si>
  <si>
    <t>Holma 16vxl 51cm svart</t>
  </si>
  <si>
    <t>YPC7165102</t>
  </si>
  <si>
    <t>Holma 16vxl 51cm silver</t>
  </si>
  <si>
    <t>YPC7165103</t>
  </si>
  <si>
    <t>Holma 16vxl 51cm turkos</t>
  </si>
  <si>
    <t>YPC7165501</t>
  </si>
  <si>
    <t>Holma 16vxl 55cm svart</t>
  </si>
  <si>
    <t>YPC7165502</t>
  </si>
  <si>
    <t>Holma 16vxl 55cm silver</t>
  </si>
  <si>
    <t>YPC7165503</t>
  </si>
  <si>
    <t>Holma 16vxl 55cm turkos</t>
  </si>
  <si>
    <t>YPC3665101</t>
  </si>
  <si>
    <t>YPC3665102</t>
  </si>
  <si>
    <t>Starren 16vxl 51cm grön</t>
  </si>
  <si>
    <t>YPC3665501</t>
  </si>
  <si>
    <t>Starren 16vxl 55cm svart</t>
  </si>
  <si>
    <t>YPC3665502</t>
  </si>
  <si>
    <t>Starren 16vxl 55cm grön</t>
  </si>
  <si>
    <t>YPC3665901</t>
  </si>
  <si>
    <t>Starren 16vxl 59cm svart</t>
  </si>
  <si>
    <t>YPC3665902</t>
  </si>
  <si>
    <t>Starren 16vxl 59cm grön</t>
  </si>
  <si>
    <t>YPC3764701</t>
  </si>
  <si>
    <t>Åkulla 16vxl 47cm svart</t>
  </si>
  <si>
    <t>YPC3764702</t>
  </si>
  <si>
    <t>Åkulla 16vxl 47cm lila</t>
  </si>
  <si>
    <t>YPC3765101</t>
  </si>
  <si>
    <t>Åkulla 16vxl 51cm svart</t>
  </si>
  <si>
    <t>YPC3765102</t>
  </si>
  <si>
    <t>Åkulla 16vxl 51cm lila</t>
  </si>
  <si>
    <t>YPC3765501</t>
  </si>
  <si>
    <t>Åkulla 16vxl 55cm svart</t>
  </si>
  <si>
    <t>YPC3765502</t>
  </si>
  <si>
    <t>Åkulla 16vxl 55cm lila</t>
  </si>
  <si>
    <t>YPC3065101</t>
  </si>
  <si>
    <t>Atto 16vxl 51cm svart</t>
  </si>
  <si>
    <t>YPC3065102</t>
  </si>
  <si>
    <t>Atto 16vxl 51cm grön</t>
  </si>
  <si>
    <t>YPC3065501</t>
  </si>
  <si>
    <t>Atto 16vxl 55cm svart</t>
  </si>
  <si>
    <t>YPC3065502</t>
  </si>
  <si>
    <t>Atto 16vxl 55cm grön</t>
  </si>
  <si>
    <t>YPC3065901</t>
  </si>
  <si>
    <t>YPC3065902</t>
  </si>
  <si>
    <t>Atto 16vxl 59cm grön</t>
  </si>
  <si>
    <t>YPC3164701</t>
  </si>
  <si>
    <t>Femto 16vxl 47cm svart</t>
  </si>
  <si>
    <t>YPC3164702</t>
  </si>
  <si>
    <t>Femto 16vxl 47cm lila</t>
  </si>
  <si>
    <t>YPC3165101</t>
  </si>
  <si>
    <t>Femto 16vxl 51cm svart</t>
  </si>
  <si>
    <t>YPC3165102</t>
  </si>
  <si>
    <t>Femto 16vxl 51cm lila</t>
  </si>
  <si>
    <t>YPC3165501</t>
  </si>
  <si>
    <t>Femto 16vxl 55cm svart</t>
  </si>
  <si>
    <t>YPC3165502</t>
  </si>
  <si>
    <t>Femto 16vxl 55cm lila</t>
  </si>
  <si>
    <t>YPC3285101</t>
  </si>
  <si>
    <t>Helag 18vxl 51cm grön</t>
  </si>
  <si>
    <t>YPC3285501</t>
  </si>
  <si>
    <t>Helag 18vxl 55cm grön</t>
  </si>
  <si>
    <t>YPC3285901</t>
  </si>
  <si>
    <t>Helag 18vxl 59cm grön</t>
  </si>
  <si>
    <t>YPC3384701</t>
  </si>
  <si>
    <t>Anaris 18vxl 47cm turkos</t>
  </si>
  <si>
    <t>YPC3385101</t>
  </si>
  <si>
    <t>Anaris 18vxl 51cm turkos</t>
  </si>
  <si>
    <t>YPC3385501</t>
  </si>
  <si>
    <t>Anaris 18vxl 55cm turkos</t>
  </si>
  <si>
    <t>YOM3185102</t>
  </si>
  <si>
    <t>Karla 8vxl 51cm gul matt</t>
  </si>
  <si>
    <t>YOM3185502</t>
  </si>
  <si>
    <t>Karla 8vxl 55 cm senapsgul</t>
  </si>
  <si>
    <t>YPW3545101</t>
  </si>
  <si>
    <t>Douglas 24-sp 51 cm röd</t>
  </si>
  <si>
    <t>YPW3445501</t>
  </si>
  <si>
    <t>Douglas 24-sp 55 cm svart</t>
  </si>
  <si>
    <t>YPW3645501</t>
  </si>
  <si>
    <t>Arlington herr 55 cm 24v svart</t>
  </si>
  <si>
    <t>YPW3745101</t>
  </si>
  <si>
    <t>Arlington 51 cm 24v blå</t>
  </si>
  <si>
    <t>YPC3465101</t>
  </si>
  <si>
    <t>Pico 16vxl 51cm grön</t>
  </si>
  <si>
    <t>YPC3465501</t>
  </si>
  <si>
    <t>Pico 16vxl 55cm grön</t>
  </si>
  <si>
    <t>YPC3465901</t>
  </si>
  <si>
    <t>Pico 16vxl 59cm grön</t>
  </si>
  <si>
    <t>YPC3565101</t>
  </si>
  <si>
    <t>Deci 16vxl 51cm turkos</t>
  </si>
  <si>
    <t>YPC3565501</t>
  </si>
  <si>
    <t>Deci 16vxl 55cm turkos</t>
  </si>
  <si>
    <t>YPC3074701</t>
  </si>
  <si>
    <t>Muddus 7vxl 47cm svart</t>
  </si>
  <si>
    <t>YPC3075101</t>
  </si>
  <si>
    <t>Muddus 7vxl 51cm svart</t>
  </si>
  <si>
    <t>YPC3075501</t>
  </si>
  <si>
    <t>Muddus 7vxl 55cm svart</t>
  </si>
  <si>
    <t>YPC3365101</t>
  </si>
  <si>
    <t>Milli 16vxl 51cm svart</t>
  </si>
  <si>
    <t>YPC3265501</t>
  </si>
  <si>
    <t>Yokto16vxl 55cm svart</t>
  </si>
  <si>
    <t>YPC3265901</t>
  </si>
  <si>
    <t>Yokto16vxl 59cm svart</t>
  </si>
  <si>
    <t>11</t>
  </si>
  <si>
    <t>FRAKT</t>
  </si>
  <si>
    <t>Nytan 7vxl 51cm svart matt</t>
  </si>
  <si>
    <t>Nytan 7vxl 55cm svart matt</t>
  </si>
  <si>
    <t>YPC7475101</t>
  </si>
  <si>
    <t>YPC7475501</t>
  </si>
  <si>
    <t>YPC7475901</t>
  </si>
  <si>
    <t>Åkulla 8vxl 55 cm svart matt</t>
  </si>
  <si>
    <t>Atto 8vxl 53cm roströd</t>
  </si>
  <si>
    <t>Atto 8vxl 58cm roströd</t>
  </si>
  <si>
    <t>Starren 8vxl 53cm roströd</t>
  </si>
  <si>
    <t>Starren 8vxl 58cm roströd</t>
  </si>
  <si>
    <t>Nikka 18vxl 55cm grå</t>
  </si>
  <si>
    <t>Kebne 16vxl 53cm svart</t>
  </si>
  <si>
    <t>Kebne 16vxl 53cm mossgrön matt</t>
  </si>
  <si>
    <t>Kebne 16vxl 58cm svart</t>
  </si>
  <si>
    <t>Kebne 16vxl 58cm mossgrön matt</t>
  </si>
  <si>
    <t>Holma 16vxl 51cm ljusgrön matt</t>
  </si>
  <si>
    <t>Holma 16vxl 55cm ljusgrön matt</t>
  </si>
  <si>
    <t>Sture 7vxl 53 cm smaragd matt</t>
  </si>
  <si>
    <t>Sture 7vxl 58 cm smaragd matt</t>
  </si>
  <si>
    <t>Karla 7vxl 51 cm secret safari</t>
  </si>
  <si>
    <t>Karla 7vxl 51 cm smaragd matt</t>
  </si>
  <si>
    <t>Karla 7vxl 55 cm secret safari</t>
  </si>
  <si>
    <t>Karla 7vxl 55 cm smaragd matt</t>
  </si>
  <si>
    <t>Bromshandtag</t>
  </si>
  <si>
    <t>STORLEK</t>
  </si>
  <si>
    <t>ÅRSMODELL</t>
  </si>
  <si>
    <t>Kontakta SHIMANO</t>
  </si>
  <si>
    <t>Kontakta Service</t>
  </si>
  <si>
    <t>C7100597</t>
  </si>
  <si>
    <t>C4100386</t>
  </si>
  <si>
    <t>C4200386</t>
  </si>
  <si>
    <t>C4200387</t>
  </si>
  <si>
    <t>C4200389</t>
  </si>
  <si>
    <t>47</t>
  </si>
  <si>
    <t>53</t>
  </si>
  <si>
    <t>55</t>
  </si>
  <si>
    <t>59</t>
  </si>
  <si>
    <t>51</t>
  </si>
  <si>
    <t>43</t>
  </si>
  <si>
    <t>58</t>
  </si>
  <si>
    <t>Skriv artikelnummer för cykel här</t>
  </si>
  <si>
    <t>för att få fram reservdelslistorna</t>
  </si>
  <si>
    <t>Ram</t>
  </si>
  <si>
    <t>Styrstam</t>
  </si>
  <si>
    <t>C8100029</t>
  </si>
  <si>
    <t>C8305643-BK</t>
  </si>
  <si>
    <t>C8305644</t>
  </si>
  <si>
    <t>56</t>
  </si>
  <si>
    <t>C8010027</t>
  </si>
  <si>
    <t>62</t>
  </si>
  <si>
    <t>2019-2023</t>
  </si>
  <si>
    <t>C8605105-J</t>
  </si>
  <si>
    <t>C8256125-BK / C8255845-BK</t>
  </si>
  <si>
    <t>C4505763</t>
  </si>
  <si>
    <t>2023-2024</t>
  </si>
  <si>
    <t>C7106365</t>
  </si>
  <si>
    <t>C8600186</t>
  </si>
  <si>
    <t>Framnav</t>
  </si>
  <si>
    <t>Baknav</t>
  </si>
  <si>
    <t>Fälg</t>
  </si>
  <si>
    <t>Frampakethållare</t>
  </si>
  <si>
    <t>Styre city alu svart</t>
  </si>
  <si>
    <t>Kedjeskydd rf 38t svart</t>
  </si>
  <si>
    <t>Hjul fram 622-21 db/sv bs</t>
  </si>
  <si>
    <t>Hjul bak 622-19 db/guldNexus®7</t>
  </si>
  <si>
    <t>Hjul bak 622-19 db/blå Nexus®7</t>
  </si>
  <si>
    <t>Hjul bak 622-21 db/si Nexus®7</t>
  </si>
  <si>
    <t>Sadel Commo dam "Pride"</t>
  </si>
  <si>
    <t>Sadel unisex Obvius 177 brun</t>
  </si>
  <si>
    <t>Sadel Lubri unisex svart</t>
  </si>
  <si>
    <t>Framlykta Sprint 10 switch</t>
  </si>
  <si>
    <t>Stöd 26-28" mego 38 blank</t>
  </si>
  <si>
    <t>Stöd 26-28" mego 40 blank</t>
  </si>
  <si>
    <t>Cykelkorg "Krickelin" AVS Brun</t>
  </si>
  <si>
    <t>Korgstag 559/622 lampa / hjul</t>
  </si>
  <si>
    <t xml:space="preserve"> </t>
  </si>
  <si>
    <t>48</t>
  </si>
  <si>
    <t>52</t>
  </si>
  <si>
    <t>60</t>
  </si>
  <si>
    <t>2021-2023</t>
  </si>
  <si>
    <t>YRC7185101</t>
  </si>
  <si>
    <t>Holma 18vxl 51cm svart matt</t>
  </si>
  <si>
    <t>YRC7185102</t>
  </si>
  <si>
    <t>Holma 18vxl 51cm orange matt</t>
  </si>
  <si>
    <t>YRC7185501</t>
  </si>
  <si>
    <t>Holma 18vxl 55cm svart matt</t>
  </si>
  <si>
    <t>YRC7485301</t>
  </si>
  <si>
    <t>Atto 8vxl 53cm vit matt</t>
  </si>
  <si>
    <t>YRC7485801</t>
  </si>
  <si>
    <t>Atto 8vxl 58cm vit matt</t>
  </si>
  <si>
    <t>YRC7584701</t>
  </si>
  <si>
    <t>YRC7585101</t>
  </si>
  <si>
    <t>YRC7585501</t>
  </si>
  <si>
    <t>YNC3344701</t>
  </si>
  <si>
    <t>Yokto 24vxl 47cm blå metallic</t>
  </si>
  <si>
    <t>C2306104</t>
  </si>
  <si>
    <t>C4100391</t>
  </si>
  <si>
    <t>Ingår i pakethållaren</t>
  </si>
  <si>
    <t>C8205749-BK</t>
  </si>
  <si>
    <t>C8010031</t>
  </si>
  <si>
    <t>C4100384</t>
  </si>
  <si>
    <t>C4200390</t>
  </si>
  <si>
    <t>C4901054</t>
  </si>
  <si>
    <t>C4100390</t>
  </si>
  <si>
    <t>C7106232</t>
  </si>
  <si>
    <t>Skärmset</t>
  </si>
  <si>
    <t>Pakethållarstag</t>
  </si>
  <si>
    <t>2021-2024</t>
  </si>
  <si>
    <t>BromsgreppH</t>
  </si>
  <si>
    <t>BromsgreppV</t>
  </si>
  <si>
    <t>VäxelreglageH</t>
  </si>
  <si>
    <t>VäxelreglageV</t>
  </si>
  <si>
    <t>Handtagpar</t>
  </si>
  <si>
    <t>Stagfram</t>
  </si>
  <si>
    <t>135mm</t>
  </si>
  <si>
    <t>160mm</t>
  </si>
  <si>
    <t>Styre city alu silver</t>
  </si>
  <si>
    <t>Hjul fram 622-21 db/si bsq</t>
  </si>
  <si>
    <t>Hjul fram 622-21 db/si bs</t>
  </si>
  <si>
    <t>Hjul bak 622-21 db/si 8-11 bsq</t>
  </si>
  <si>
    <t>Fälg 622-21 db/sv sport 36h</t>
  </si>
  <si>
    <t>Däck 37-622 quantum rr svart</t>
  </si>
  <si>
    <t>Framlampa H-Black MR-4</t>
  </si>
  <si>
    <t>Pakethållare Touring 28" AVS</t>
  </si>
  <si>
    <t>Bak/Framskärm 46/622 plast svart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</si>
</sst>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41" formatCode="_-* #,##0_-;\-* #,##0_-;_-* &quot;-&quot;_-;_-@_-"/>
    <numFmt numFmtId="164" formatCode="&quot;$&quot;#,##0_);\(&quot;$&quot;#,##0\)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_-* #,##0.00\ &quot;€&quot;_-;\-* #,##0.00\ &quot;€&quot;_-;_-* &quot;-&quot;??\ &quot;€&quot;_-;_-@_-"/>
    <numFmt numFmtId="168" formatCode="_-[$€]\ * #,##0.00_-;\-[$€]\ * #,##0.00_-;_-[$€]\ * &quot;-&quot;??_-;_-@_-"/>
    <numFmt numFmtId="169" formatCode="_-* #,##0\ _€_-;\-* #,##0\ _€_-;_-* &quot;-&quot;\ _€_-;_-@_-"/>
    <numFmt numFmtId="170" formatCode="_-* #,##0.00\ _€_-;\-* #,##0.00\ _€_-;_-* &quot;-&quot;??\ _€_-;_-@_-"/>
    <numFmt numFmtId="171" formatCode="_-* #,##0.00\ [$€]_-;\-* #,##0.00\ [$€]_-;_-* &quot;-&quot;??\ [$€]_-;_-@_-"/>
    <numFmt numFmtId="172" formatCode="###,000"/>
    <numFmt numFmtId="173" formatCode="0.00_);[Red]\(0.00\)"/>
    <numFmt numFmtId="174" formatCode="_(&quot;$&quot;* #,##0.0000_);_(&quot;$&quot;* \(#,##0.0000\);_(&quot;$&quot;* &quot;-&quot;??_);_(@_)"/>
    <numFmt numFmtId="175" formatCode="_(* #,##0_);_(* \(#,##0\);_(* &quot;-&quot;????_);_(@_)"/>
    <numFmt numFmtId="176" formatCode="0_)"/>
    <numFmt numFmtId="177" formatCode="_-* #,##0_-;\-* #,##0_-;_-* &quot;-&quot;??_-;_-@_-"/>
    <numFmt numFmtId="178" formatCode="0.000000%"/>
    <numFmt numFmtId="179" formatCode="0.0000_)"/>
    <numFmt numFmtId="180" formatCode="_-&quot;€&quot;\ * #,##0.00_-;_-&quot;€&quot;\ * #,##0.00\-;_-&quot;€&quot;\ * &quot;-&quot;??_-;_-@_-"/>
    <numFmt numFmtId="181" formatCode="General_)"/>
    <numFmt numFmtId="182" formatCode="0.00_)"/>
    <numFmt numFmtId="183" formatCode="_(&quot;$&quot;* #,##0.000_);_(&quot;$&quot;* \(#,##0.000\);_(&quot;$&quot;* &quot;-&quot;??_);_(@_)"/>
    <numFmt numFmtId="184" formatCode="_(* #,##0.0000_);_(* \(#,##0.0000\);_(* &quot;-&quot;????_);_(@_)"/>
    <numFmt numFmtId="185" formatCode="#,##0.0_);[Red]\(#,##0.0\)"/>
    <numFmt numFmtId="186" formatCode="_-&quot;$&quot;* #,##0_-;\-&quot;$&quot;* #,##0_-;_-&quot;$&quot;* &quot;-&quot;_-;_-@_-"/>
    <numFmt numFmtId="187" formatCode="&quot;¥&quot;#,##0_);[Red]\(&quot;¥&quot;#,##0\)"/>
    <numFmt numFmtId="188" formatCode="dddd"/>
    <numFmt numFmtId="189" formatCode="_(&quot;¥&quot;* #,##0_);_(&quot;¥&quot;* \(#,##0\);_(&quot;¥&quot;* &quot;-&quot;_);_(@_)"/>
    <numFmt numFmtId="190" formatCode="_(&quot;¥&quot;* #,##0.00_);_(&quot;¥&quot;* \(#,##0.00\);_(&quot;¥&quot;* &quot;-&quot;??_);_(@_)"/>
  </numFmts>
  <fonts count="11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Courier"/>
      <family val="3"/>
    </font>
    <font>
      <sz val="12"/>
      <name val="新細明體"/>
      <family val="1"/>
      <charset val="136"/>
    </font>
    <font>
      <sz val="12"/>
      <color theme="1"/>
      <name val="Calibri"/>
      <family val="1"/>
      <charset val="136"/>
      <scheme val="minor"/>
    </font>
    <font>
      <sz val="11"/>
      <color theme="1"/>
      <name val="Arial"/>
      <family val="2"/>
    </font>
    <font>
      <sz val="8"/>
      <color rgb="FF1F497D"/>
      <name val="Verdana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Arial"/>
      <family val="2"/>
      <charset val="128"/>
    </font>
    <font>
      <sz val="11"/>
      <color theme="1"/>
      <name val="Calibri"/>
      <family val="2"/>
      <charset val="128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ＭＳ Ｐゴシック"/>
      <family val="3"/>
      <charset val="128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sz val="10"/>
      <name val="ＭＳ Ｐゴシック"/>
      <family val="3"/>
      <charset val="128"/>
    </font>
    <font>
      <sz val="11"/>
      <color theme="1"/>
      <name val="Calibri"/>
      <family val="3"/>
      <charset val="128"/>
      <scheme val="minor"/>
    </font>
    <font>
      <sz val="10"/>
      <color rgb="FF000000"/>
      <name val="ARIAL"/>
      <family val="2"/>
    </font>
    <font>
      <sz val="10"/>
      <name val="Calibri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0"/>
      <name val="ＭＳ Ｐゴシック"/>
      <family val="2"/>
      <charset val="128"/>
    </font>
    <font>
      <sz val="10"/>
      <name val="Calibri"/>
      <family val="2"/>
      <charset val="128"/>
      <scheme val="minor"/>
    </font>
    <font>
      <b/>
      <sz val="1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  <charset val="128"/>
    </font>
    <font>
      <sz val="9"/>
      <color theme="1"/>
      <name val="Calibri"/>
      <family val="2"/>
      <charset val="128"/>
    </font>
    <font>
      <sz val="9"/>
      <color theme="0"/>
      <name val="Calibri"/>
      <family val="2"/>
      <charset val="128"/>
    </font>
    <font>
      <sz val="10"/>
      <name val="Helv"/>
      <family val="2"/>
    </font>
    <font>
      <b/>
      <sz val="11"/>
      <color indexed="10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b/>
      <sz val="11"/>
      <color indexed="62"/>
      <name val="Calibri"/>
      <family val="2"/>
    </font>
    <font>
      <sz val="11"/>
      <color indexed="62"/>
      <name val="ＭＳ Ｐゴシック"/>
      <family val="3"/>
      <charset val="128"/>
    </font>
    <font>
      <sz val="10"/>
      <name val="MS Sans Serif"/>
      <family val="2"/>
    </font>
    <font>
      <sz val="11"/>
      <color rgb="FF9C6500"/>
      <name val="Calibri"/>
      <family val="2"/>
      <scheme val="minor"/>
    </font>
    <font>
      <sz val="11"/>
      <color indexed="19"/>
      <name val="Calibri"/>
      <family val="2"/>
    </font>
    <font>
      <b/>
      <i/>
      <sz val="16"/>
      <name val="Helv"/>
      <family val="2"/>
    </font>
    <font>
      <sz val="10"/>
      <color indexed="8"/>
      <name val="MS Sans Serif"/>
      <family val="2"/>
    </font>
    <font>
      <b/>
      <sz val="16"/>
      <color indexed="23"/>
      <name val="Arial"/>
      <family val="2"/>
    </font>
    <font>
      <sz val="11"/>
      <name val="??fc"/>
      <family val="1"/>
      <charset val="128"/>
    </font>
    <font>
      <b/>
      <sz val="18"/>
      <color theme="3"/>
      <name val="Calibri Light"/>
      <family val="2"/>
      <scheme val="major"/>
    </font>
    <font>
      <b/>
      <sz val="18"/>
      <color indexed="62"/>
      <name val="Cambria"/>
      <family val="1"/>
    </font>
    <font>
      <b/>
      <sz val="9"/>
      <color theme="0"/>
      <name val="Calibri"/>
      <family val="2"/>
      <charset val="128"/>
    </font>
    <font>
      <sz val="9"/>
      <color rgb="FF9C6500"/>
      <name val="Calibri"/>
      <family val="2"/>
      <charset val="128"/>
    </font>
    <font>
      <u/>
      <sz val="10"/>
      <color rgb="FF0000FF"/>
      <name val="Calibri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u/>
      <sz val="10"/>
      <color rgb="FF0000FF"/>
      <name val="Arial"/>
      <family val="2"/>
    </font>
    <font>
      <u/>
      <sz val="10"/>
      <color rgb="FF0000FF"/>
      <name val="Calibri"/>
      <family val="2"/>
      <scheme val="minor"/>
    </font>
    <font>
      <sz val="9"/>
      <color rgb="FFFA7D00"/>
      <name val="Calibri"/>
      <family val="2"/>
      <charset val="128"/>
    </font>
    <font>
      <sz val="9"/>
      <color rgb="FF9C0006"/>
      <name val="Calibri"/>
      <family val="2"/>
      <charset val="128"/>
    </font>
    <font>
      <b/>
      <sz val="9"/>
      <color rgb="FFFA7D00"/>
      <name val="Calibri"/>
      <family val="2"/>
      <charset val="128"/>
    </font>
    <font>
      <sz val="9"/>
      <color rgb="FFFF0000"/>
      <name val="Calibri"/>
      <family val="2"/>
      <charset val="128"/>
    </font>
    <font>
      <b/>
      <sz val="15"/>
      <color theme="3"/>
      <name val="Calibri"/>
      <family val="2"/>
      <charset val="128"/>
    </font>
    <font>
      <b/>
      <sz val="13"/>
      <color theme="3"/>
      <name val="Calibri"/>
      <family val="2"/>
      <charset val="128"/>
    </font>
    <font>
      <b/>
      <sz val="11"/>
      <color theme="3"/>
      <name val="Calibri"/>
      <family val="2"/>
      <charset val="128"/>
    </font>
    <font>
      <sz val="12"/>
      <name val="ＭＳ 明朝"/>
      <family val="1"/>
      <charset val="128"/>
    </font>
    <font>
      <b/>
      <sz val="9"/>
      <color theme="1"/>
      <name val="Calibri"/>
      <family val="2"/>
      <charset val="128"/>
    </font>
    <font>
      <b/>
      <sz val="9"/>
      <color rgb="FF3F3F3F"/>
      <name val="Calibri"/>
      <family val="2"/>
      <charset val="128"/>
    </font>
    <font>
      <sz val="12"/>
      <name val="宋体"/>
      <family val="3"/>
      <charset val="128"/>
    </font>
    <font>
      <i/>
      <sz val="9"/>
      <color rgb="FF7F7F7F"/>
      <name val="Calibri"/>
      <family val="2"/>
      <charset val="128"/>
    </font>
    <font>
      <sz val="9"/>
      <color rgb="FF3F3F76"/>
      <name val="Calibri"/>
      <family val="2"/>
      <charset val="128"/>
    </font>
    <font>
      <sz val="11"/>
      <color theme="1"/>
      <name val="ＭＳ Ｐゴシック"/>
      <family val="2"/>
      <charset val="128"/>
    </font>
    <font>
      <u/>
      <sz val="10"/>
      <color rgb="FF800080"/>
      <name val="Arial"/>
      <family val="2"/>
    </font>
    <font>
      <u/>
      <sz val="10"/>
      <color rgb="FF800080"/>
      <name val="Calibri"/>
      <family val="3"/>
      <charset val="128"/>
      <scheme val="minor"/>
    </font>
    <font>
      <u/>
      <sz val="10"/>
      <color rgb="FF800080"/>
      <name val="Calibri"/>
      <family val="2"/>
      <scheme val="minor"/>
    </font>
    <font>
      <sz val="11"/>
      <name val="ＭＳ 明朝"/>
      <family val="1"/>
      <charset val="128"/>
    </font>
    <font>
      <sz val="9"/>
      <color rgb="FF006100"/>
      <name val="Calibri"/>
      <family val="2"/>
      <charset val="128"/>
    </font>
    <font>
      <sz val="12"/>
      <name val="바탕체"/>
      <family val="3"/>
    </font>
    <font>
      <sz val="11"/>
      <color theme="1"/>
      <name val="Calibri"/>
      <family val="2"/>
      <charset val="129"/>
      <scheme val="minor"/>
    </font>
    <font>
      <sz val="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Arial Black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Arial Black"/>
      <family val="2"/>
    </font>
    <font>
      <sz val="20"/>
      <color theme="1"/>
      <name val="Calibri"/>
      <family val="2"/>
      <scheme val="minor"/>
    </font>
    <font>
      <sz val="14"/>
      <color theme="1"/>
      <name val="Arial Black"/>
      <family val="2"/>
    </font>
  </fonts>
  <fills count="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DBE5F1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35"/>
        <bgColor indexed="64"/>
      </patternFill>
    </fill>
    <fill>
      <patternFill patternType="gray125">
        <bgColor indexed="22"/>
      </patternFill>
    </fill>
    <fill>
      <patternFill patternType="solid">
        <fgColor theme="2"/>
        <bgColor indexed="64"/>
      </patternFill>
    </fill>
  </fills>
  <borders count="1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double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360">
    <xf numFmtId="0" fontId="0" fillId="0" borderId="0"/>
    <xf numFmtId="168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34" borderId="11" applyNumberFormat="0" applyProtection="0">
      <alignment horizontal="left" vertical="center" indent="1"/>
    </xf>
    <xf numFmtId="0" fontId="23" fillId="0" borderId="0">
      <alignment vertical="center"/>
    </xf>
    <xf numFmtId="167" fontId="1" fillId="0" borderId="0" applyFont="0" applyFill="0" applyBorder="0" applyAlignment="0" applyProtection="0"/>
    <xf numFmtId="172" fontId="25" fillId="35" borderId="13" applyNumberFormat="0" applyAlignment="0" applyProtection="0">
      <alignment horizontal="left" vertical="center" indent="1"/>
    </xf>
    <xf numFmtId="172" fontId="25" fillId="0" borderId="14" applyNumberFormat="0" applyProtection="0">
      <alignment horizontal="right" vertical="center"/>
    </xf>
    <xf numFmtId="0" fontId="1" fillId="0" borderId="0"/>
    <xf numFmtId="0" fontId="22" fillId="0" borderId="0"/>
    <xf numFmtId="0" fontId="27" fillId="0" borderId="0">
      <alignment vertical="center"/>
    </xf>
    <xf numFmtId="0" fontId="24" fillId="0" borderId="0">
      <alignment vertical="center"/>
    </xf>
    <xf numFmtId="0" fontId="22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>
      <alignment vertical="center"/>
    </xf>
    <xf numFmtId="0" fontId="1" fillId="0" borderId="0"/>
    <xf numFmtId="0" fontId="21" fillId="0" borderId="0"/>
    <xf numFmtId="0" fontId="22" fillId="0" borderId="0"/>
    <xf numFmtId="0" fontId="22" fillId="0" borderId="0"/>
    <xf numFmtId="0" fontId="28" fillId="0" borderId="0"/>
    <xf numFmtId="0" fontId="24" fillId="0" borderId="0">
      <alignment vertical="center"/>
    </xf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0" borderId="0" applyNumberFormat="0" applyBorder="0" applyAlignment="0" applyProtection="0"/>
    <xf numFmtId="0" fontId="31" fillId="43" borderId="0" applyNumberFormat="0" applyBorder="0" applyAlignment="0" applyProtection="0"/>
    <xf numFmtId="0" fontId="31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3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2" fillId="54" borderId="0" applyNumberFormat="0" applyBorder="0" applyAlignment="0" applyProtection="0"/>
    <xf numFmtId="0" fontId="33" fillId="38" borderId="0" applyNumberFormat="0" applyBorder="0" applyAlignment="0" applyProtection="0"/>
    <xf numFmtId="0" fontId="34" fillId="55" borderId="17" applyNumberFormat="0" applyAlignment="0" applyProtection="0"/>
    <xf numFmtId="0" fontId="35" fillId="56" borderId="18" applyNumberFormat="0" applyAlignment="0" applyProtection="0"/>
    <xf numFmtId="0" fontId="36" fillId="0" borderId="0" applyNumberFormat="0" applyFill="0" applyBorder="0" applyAlignment="0" applyProtection="0"/>
    <xf numFmtId="0" fontId="37" fillId="39" borderId="0" applyNumberFormat="0" applyBorder="0" applyAlignment="0" applyProtection="0"/>
    <xf numFmtId="0" fontId="38" fillId="0" borderId="19" applyNumberFormat="0" applyFill="0" applyAlignment="0" applyProtection="0"/>
    <xf numFmtId="0" fontId="39" fillId="0" borderId="20" applyNumberFormat="0" applyFill="0" applyAlignment="0" applyProtection="0"/>
    <xf numFmtId="0" fontId="40" fillId="0" borderId="21" applyNumberFormat="0" applyFill="0" applyAlignment="0" applyProtection="0"/>
    <xf numFmtId="0" fontId="40" fillId="0" borderId="0" applyNumberFormat="0" applyFill="0" applyBorder="0" applyAlignment="0" applyProtection="0"/>
    <xf numFmtId="0" fontId="41" fillId="42" borderId="17" applyNumberFormat="0" applyAlignment="0" applyProtection="0"/>
    <xf numFmtId="0" fontId="42" fillId="0" borderId="22" applyNumberFormat="0" applyFill="0" applyAlignment="0" applyProtection="0"/>
    <xf numFmtId="0" fontId="43" fillId="57" borderId="0" applyNumberFormat="0" applyBorder="0" applyAlignment="0" applyProtection="0"/>
    <xf numFmtId="0" fontId="44" fillId="58" borderId="23" applyNumberFormat="0" applyFont="0" applyAlignment="0" applyProtection="0"/>
    <xf numFmtId="0" fontId="45" fillId="55" borderId="11" applyNumberFormat="0" applyAlignment="0" applyProtection="0"/>
    <xf numFmtId="0" fontId="46" fillId="0" borderId="0" applyNumberFormat="0" applyFill="0" applyBorder="0" applyAlignment="0" applyProtection="0"/>
    <xf numFmtId="0" fontId="47" fillId="0" borderId="24" applyNumberFormat="0" applyFill="0" applyAlignment="0" applyProtection="0"/>
    <xf numFmtId="0" fontId="48" fillId="0" borderId="0" applyNumberForma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top"/>
      <protection locked="0"/>
    </xf>
    <xf numFmtId="38" fontId="44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44" fillId="0" borderId="0">
      <alignment vertical="center"/>
    </xf>
    <xf numFmtId="0" fontId="52" fillId="0" borderId="0"/>
    <xf numFmtId="0" fontId="1" fillId="0" borderId="0">
      <alignment vertical="center"/>
    </xf>
    <xf numFmtId="0" fontId="1" fillId="0" borderId="0" applyNumberFormat="0" applyFill="0" applyBorder="0" applyAlignment="0" applyProtection="0"/>
    <xf numFmtId="0" fontId="50" fillId="0" borderId="0"/>
    <xf numFmtId="0" fontId="53" fillId="0" borderId="0"/>
    <xf numFmtId="0" fontId="51" fillId="0" borderId="0"/>
    <xf numFmtId="0" fontId="1" fillId="0" borderId="0">
      <alignment vertical="center"/>
    </xf>
    <xf numFmtId="0" fontId="1" fillId="0" borderId="0">
      <alignment vertical="center"/>
    </xf>
    <xf numFmtId="0" fontId="44" fillId="0" borderId="0"/>
    <xf numFmtId="0" fontId="54" fillId="0" borderId="0"/>
    <xf numFmtId="0" fontId="24" fillId="0" borderId="0">
      <alignment vertical="center"/>
    </xf>
    <xf numFmtId="0" fontId="18" fillId="0" borderId="0">
      <alignment vertical="center"/>
    </xf>
    <xf numFmtId="0" fontId="44" fillId="0" borderId="0">
      <alignment vertical="center"/>
    </xf>
    <xf numFmtId="0" fontId="55" fillId="0" borderId="0"/>
    <xf numFmtId="9" fontId="55" fillId="0" borderId="0" applyFont="0" applyFill="0" applyBorder="0" applyAlignment="0" applyProtection="0"/>
    <xf numFmtId="38" fontId="55" fillId="0" borderId="0" applyFont="0" applyFill="0" applyBorder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51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" fillId="0" borderId="0"/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4" fillId="0" borderId="0">
      <alignment vertical="center"/>
    </xf>
    <xf numFmtId="0" fontId="29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0" fontId="44" fillId="0" borderId="0">
      <alignment vertical="center"/>
    </xf>
    <xf numFmtId="0" fontId="56" fillId="0" borderId="0"/>
    <xf numFmtId="0" fontId="29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24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9" fillId="0" borderId="0">
      <alignment vertical="center"/>
    </xf>
    <xf numFmtId="0" fontId="29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10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43" borderId="0" applyNumberFormat="0" applyBorder="0" applyAlignment="0" applyProtection="0"/>
    <xf numFmtId="0" fontId="4" fillId="14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44" borderId="0" applyNumberFormat="0" applyBorder="0" applyAlignment="0" applyProtection="0"/>
    <xf numFmtId="0" fontId="4" fillId="18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58" borderId="0" applyNumberFormat="0" applyBorder="0" applyAlignment="0" applyProtection="0"/>
    <xf numFmtId="0" fontId="4" fillId="22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2" borderId="0" applyNumberFormat="0" applyBorder="0" applyAlignment="0" applyProtection="0"/>
    <xf numFmtId="0" fontId="4" fillId="26" borderId="0" applyNumberFormat="0" applyBorder="0" applyAlignment="0" applyProtection="0"/>
    <xf numFmtId="0" fontId="31" fillId="41" borderId="0" applyNumberFormat="0" applyBorder="0" applyAlignment="0" applyProtection="0"/>
    <xf numFmtId="0" fontId="4" fillId="30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58" borderId="0" applyNumberFormat="0" applyBorder="0" applyAlignment="0" applyProtection="0"/>
    <xf numFmtId="0" fontId="3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6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1" borderId="0" applyNumberFormat="0" applyBorder="0" applyAlignment="0" applyProtection="0"/>
    <xf numFmtId="0" fontId="4" fillId="15" borderId="0" applyNumberFormat="0" applyBorder="0" applyAlignment="0" applyProtection="0"/>
    <xf numFmtId="0" fontId="31" fillId="44" borderId="0" applyNumberFormat="0" applyBorder="0" applyAlignment="0" applyProtection="0"/>
    <xf numFmtId="0" fontId="4" fillId="19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57" borderId="0" applyNumberFormat="0" applyBorder="0" applyAlignment="0" applyProtection="0"/>
    <xf numFmtId="0" fontId="4" fillId="23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38" borderId="0" applyNumberFormat="0" applyBorder="0" applyAlignment="0" applyProtection="0"/>
    <xf numFmtId="0" fontId="4" fillId="27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1" borderId="0" applyNumberFormat="0" applyBorder="0" applyAlignment="0" applyProtection="0"/>
    <xf numFmtId="0" fontId="4" fillId="31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58" borderId="0" applyNumberFormat="0" applyBorder="0" applyAlignment="0" applyProtection="0"/>
    <xf numFmtId="0" fontId="3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6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6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6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7" fillId="12" borderId="0" applyNumberFormat="0" applyBorder="0" applyAlignment="0" applyProtection="0"/>
    <xf numFmtId="0" fontId="32" fillId="47" borderId="0" applyNumberFormat="0" applyBorder="0" applyAlignment="0" applyProtection="0"/>
    <xf numFmtId="0" fontId="32" fillId="41" borderId="0" applyNumberFormat="0" applyBorder="0" applyAlignment="0" applyProtection="0"/>
    <xf numFmtId="0" fontId="17" fillId="16" borderId="0" applyNumberFormat="0" applyBorder="0" applyAlignment="0" applyProtection="0"/>
    <xf numFmtId="0" fontId="32" fillId="44" borderId="0" applyNumberFormat="0" applyBorder="0" applyAlignment="0" applyProtection="0"/>
    <xf numFmtId="0" fontId="32" fillId="54" borderId="0" applyNumberFormat="0" applyBorder="0" applyAlignment="0" applyProtection="0"/>
    <xf numFmtId="0" fontId="17" fillId="20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17" fillId="24" borderId="0" applyNumberFormat="0" applyBorder="0" applyAlignment="0" applyProtection="0"/>
    <xf numFmtId="0" fontId="32" fillId="48" borderId="0" applyNumberFormat="0" applyBorder="0" applyAlignment="0" applyProtection="0"/>
    <xf numFmtId="0" fontId="32" fillId="38" borderId="0" applyNumberFormat="0" applyBorder="0" applyAlignment="0" applyProtection="0"/>
    <xf numFmtId="0" fontId="17" fillId="28" borderId="0" applyNumberFormat="0" applyBorder="0" applyAlignment="0" applyProtection="0"/>
    <xf numFmtId="0" fontId="32" fillId="49" borderId="0" applyNumberFormat="0" applyBorder="0" applyAlignment="0" applyProtection="0"/>
    <xf numFmtId="0" fontId="32" fillId="41" borderId="0" applyNumberFormat="0" applyBorder="0" applyAlignment="0" applyProtection="0"/>
    <xf numFmtId="0" fontId="17" fillId="32" borderId="0" applyNumberFormat="0" applyBorder="0" applyAlignment="0" applyProtection="0"/>
    <xf numFmtId="0" fontId="32" fillId="50" borderId="0" applyNumberFormat="0" applyBorder="0" applyAlignment="0" applyProtection="0"/>
    <xf numFmtId="0" fontId="32" fillId="44" borderId="0" applyNumberFormat="0" applyBorder="0" applyAlignment="0" applyProtection="0"/>
    <xf numFmtId="0" fontId="61" fillId="12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4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61" fillId="32" borderId="0" applyNumberFormat="0" applyBorder="0" applyAlignment="0" applyProtection="0">
      <alignment vertical="center"/>
    </xf>
    <xf numFmtId="0" fontId="17" fillId="9" borderId="0" applyNumberFormat="0" applyBorder="0" applyAlignment="0" applyProtection="0"/>
    <xf numFmtId="0" fontId="32" fillId="51" borderId="0" applyNumberFormat="0" applyBorder="0" applyAlignment="0" applyProtection="0"/>
    <xf numFmtId="0" fontId="32" fillId="59" borderId="0" applyNumberFormat="0" applyBorder="0" applyAlignment="0" applyProtection="0"/>
    <xf numFmtId="0" fontId="17" fillId="13" borderId="0" applyNumberFormat="0" applyBorder="0" applyAlignment="0" applyProtection="0"/>
    <xf numFmtId="0" fontId="32" fillId="52" borderId="0" applyNumberFormat="0" applyBorder="0" applyAlignment="0" applyProtection="0"/>
    <xf numFmtId="0" fontId="32" fillId="54" borderId="0" applyNumberFormat="0" applyBorder="0" applyAlignment="0" applyProtection="0"/>
    <xf numFmtId="0" fontId="17" fillId="17" borderId="0" applyNumberFormat="0" applyBorder="0" applyAlignment="0" applyProtection="0"/>
    <xf numFmtId="0" fontId="32" fillId="53" borderId="0" applyNumberFormat="0" applyBorder="0" applyAlignment="0" applyProtection="0"/>
    <xf numFmtId="0" fontId="32" fillId="46" borderId="0" applyNumberFormat="0" applyBorder="0" applyAlignment="0" applyProtection="0"/>
    <xf numFmtId="0" fontId="17" fillId="21" borderId="0" applyNumberFormat="0" applyBorder="0" applyAlignment="0" applyProtection="0"/>
    <xf numFmtId="0" fontId="32" fillId="48" borderId="0" applyNumberFormat="0" applyBorder="0" applyAlignment="0" applyProtection="0"/>
    <xf numFmtId="0" fontId="32" fillId="60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32" fillId="54" borderId="0" applyNumberFormat="0" applyBorder="0" applyAlignment="0" applyProtection="0"/>
    <xf numFmtId="0" fontId="32" fillId="52" borderId="0" applyNumberFormat="0" applyBorder="0" applyAlignment="0" applyProtection="0"/>
    <xf numFmtId="0" fontId="9" fillId="3" borderId="0" applyNumberFormat="0" applyBorder="0" applyAlignment="0" applyProtection="0"/>
    <xf numFmtId="0" fontId="33" fillId="38" borderId="0" applyNumberFormat="0" applyBorder="0" applyAlignment="0" applyProtection="0"/>
    <xf numFmtId="0" fontId="33" fillId="40" borderId="0" applyNumberFormat="0" applyBorder="0" applyAlignment="0" applyProtection="0"/>
    <xf numFmtId="0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176" fontId="1" fillId="0" borderId="0" applyFill="0" applyBorder="0" applyAlignment="0"/>
    <xf numFmtId="177" fontId="1" fillId="0" borderId="0" applyFill="0" applyBorder="0" applyAlignment="0"/>
    <xf numFmtId="166" fontId="62" fillId="0" borderId="0" applyFill="0" applyBorder="0" applyAlignment="0"/>
    <xf numFmtId="173" fontId="1" fillId="0" borderId="0" applyFill="0" applyBorder="0" applyAlignment="0"/>
    <xf numFmtId="174" fontId="1" fillId="0" borderId="0" applyFill="0" applyBorder="0" applyAlignment="0"/>
    <xf numFmtId="0" fontId="12" fillId="6" borderId="5" applyNumberFormat="0" applyAlignment="0" applyProtection="0"/>
    <xf numFmtId="0" fontId="34" fillId="55" borderId="17" applyNumberFormat="0" applyAlignment="0" applyProtection="0"/>
    <xf numFmtId="0" fontId="63" fillId="61" borderId="17" applyNumberFormat="0" applyAlignment="0" applyProtection="0"/>
    <xf numFmtId="0" fontId="14" fillId="7" borderId="8" applyNumberFormat="0" applyAlignment="0" applyProtection="0"/>
    <xf numFmtId="166" fontId="62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0" fontId="64" fillId="0" borderId="0"/>
    <xf numFmtId="3" fontId="65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65" fillId="0" borderId="0" applyFont="0" applyFill="0" applyBorder="0" applyAlignment="0" applyProtection="0"/>
    <xf numFmtId="178" fontId="1" fillId="0" borderId="0"/>
    <xf numFmtId="0" fontId="26" fillId="0" borderId="0" applyProtection="0"/>
    <xf numFmtId="0" fontId="26" fillId="0" borderId="0" applyProtection="0"/>
    <xf numFmtId="0" fontId="65" fillId="0" borderId="0" applyFont="0" applyFill="0" applyBorder="0" applyAlignment="0" applyProtection="0"/>
    <xf numFmtId="14" fontId="58" fillId="0" borderId="0" applyFill="0" applyBorder="0" applyAlignment="0"/>
    <xf numFmtId="0" fontId="26" fillId="0" borderId="0" applyProtection="0"/>
    <xf numFmtId="179" fontId="1" fillId="0" borderId="0"/>
    <xf numFmtId="166" fontId="62" fillId="0" borderId="0" applyFill="0" applyBorder="0" applyAlignment="0"/>
    <xf numFmtId="174" fontId="1" fillId="0" borderId="0" applyFill="0" applyBorder="0" applyAlignment="0"/>
    <xf numFmtId="166" fontId="62" fillId="0" borderId="0" applyFill="0" applyBorder="0" applyAlignment="0"/>
    <xf numFmtId="173" fontId="1" fillId="0" borderId="0" applyFill="0" applyBorder="0" applyAlignment="0"/>
    <xf numFmtId="174" fontId="1" fillId="0" borderId="0" applyFill="0" applyBorder="0" applyAlignment="0"/>
    <xf numFmtId="180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2" fontId="26" fillId="0" borderId="0" applyProtection="0"/>
    <xf numFmtId="2" fontId="26" fillId="0" borderId="0" applyProtection="0"/>
    <xf numFmtId="2" fontId="65" fillId="0" borderId="0" applyFont="0" applyFill="0" applyBorder="0" applyAlignment="0" applyProtection="0"/>
    <xf numFmtId="0" fontId="8" fillId="2" borderId="0" applyNumberFormat="0" applyBorder="0" applyAlignment="0" applyProtection="0"/>
    <xf numFmtId="0" fontId="37" fillId="39" borderId="0" applyNumberFormat="0" applyBorder="0" applyAlignment="0" applyProtection="0"/>
    <xf numFmtId="0" fontId="37" fillId="41" borderId="0" applyNumberFormat="0" applyBorder="0" applyAlignment="0" applyProtection="0"/>
    <xf numFmtId="38" fontId="2" fillId="33" borderId="0" applyNumberFormat="0" applyBorder="0" applyAlignment="0" applyProtection="0"/>
    <xf numFmtId="0" fontId="20" fillId="0" borderId="15" applyNumberFormat="0" applyAlignment="0" applyProtection="0">
      <alignment horizontal="left" vertical="center"/>
    </xf>
    <xf numFmtId="0" fontId="20" fillId="0" borderId="12">
      <alignment horizontal="left" vertical="center"/>
    </xf>
    <xf numFmtId="0" fontId="5" fillId="0" borderId="2" applyNumberFormat="0" applyFill="0" applyAlignment="0" applyProtection="0"/>
    <xf numFmtId="0" fontId="38" fillId="0" borderId="19" applyNumberFormat="0" applyFill="0" applyAlignment="0" applyProtection="0"/>
    <xf numFmtId="0" fontId="6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39" fillId="0" borderId="20" applyNumberFormat="0" applyFill="0" applyAlignment="0" applyProtection="0"/>
    <xf numFmtId="0" fontId="67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40" fillId="0" borderId="21" applyNumberFormat="0" applyFill="0" applyAlignment="0" applyProtection="0"/>
    <xf numFmtId="0" fontId="68" fillId="0" borderId="25" applyNumberFormat="0" applyFill="0" applyAlignment="0" applyProtection="0"/>
    <xf numFmtId="0" fontId="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7" fillId="0" borderId="0" applyProtection="0"/>
    <xf numFmtId="0" fontId="20" fillId="0" borderId="0" applyProtection="0"/>
    <xf numFmtId="10" fontId="2" fillId="36" borderId="1" applyNumberFormat="0" applyBorder="0" applyAlignment="0" applyProtection="0"/>
    <xf numFmtId="0" fontId="41" fillId="42" borderId="17" applyNumberFormat="0" applyAlignment="0" applyProtection="0"/>
    <xf numFmtId="0" fontId="41" fillId="57" borderId="17" applyNumberFormat="0" applyAlignment="0" applyProtection="0"/>
    <xf numFmtId="0" fontId="41" fillId="42" borderId="17" applyNumberFormat="0" applyAlignment="0" applyProtection="0"/>
    <xf numFmtId="0" fontId="41" fillId="57" borderId="17" applyNumberFormat="0" applyAlignment="0" applyProtection="0"/>
    <xf numFmtId="0" fontId="41" fillId="57" borderId="17" applyNumberFormat="0" applyAlignment="0" applyProtection="0"/>
    <xf numFmtId="0" fontId="41" fillId="57" borderId="17" applyNumberFormat="0" applyAlignment="0" applyProtection="0"/>
    <xf numFmtId="0" fontId="41" fillId="57" borderId="17" applyNumberFormat="0" applyAlignment="0" applyProtection="0"/>
    <xf numFmtId="0" fontId="41" fillId="57" borderId="17" applyNumberFormat="0" applyAlignment="0" applyProtection="0"/>
    <xf numFmtId="0" fontId="41" fillId="57" borderId="17" applyNumberFormat="0" applyAlignment="0" applyProtection="0"/>
    <xf numFmtId="0" fontId="41" fillId="57" borderId="17" applyNumberFormat="0" applyAlignment="0" applyProtection="0"/>
    <xf numFmtId="0" fontId="41" fillId="57" borderId="17" applyNumberFormat="0" applyAlignment="0" applyProtection="0"/>
    <xf numFmtId="0" fontId="10" fillId="5" borderId="5" applyNumberFormat="0" applyAlignment="0" applyProtection="0"/>
    <xf numFmtId="0" fontId="41" fillId="57" borderId="17" applyNumberFormat="0" applyAlignment="0" applyProtection="0"/>
    <xf numFmtId="0" fontId="41" fillId="42" borderId="17" applyNumberFormat="0" applyAlignment="0" applyProtection="0"/>
    <xf numFmtId="0" fontId="41" fillId="42" borderId="17" applyNumberFormat="0" applyAlignment="0" applyProtection="0"/>
    <xf numFmtId="0" fontId="41" fillId="57" borderId="17" applyNumberFormat="0" applyAlignment="0" applyProtection="0"/>
    <xf numFmtId="0" fontId="41" fillId="57" borderId="17" applyNumberFormat="0" applyAlignment="0" applyProtection="0"/>
    <xf numFmtId="0" fontId="41" fillId="57" borderId="17" applyNumberFormat="0" applyAlignment="0" applyProtection="0"/>
    <xf numFmtId="0" fontId="41" fillId="57" borderId="17" applyNumberFormat="0" applyAlignment="0" applyProtection="0"/>
    <xf numFmtId="0" fontId="41" fillId="42" borderId="17" applyNumberFormat="0" applyAlignment="0" applyProtection="0"/>
    <xf numFmtId="0" fontId="69" fillId="42" borderId="17" applyNumberFormat="0" applyAlignment="0" applyProtection="0">
      <alignment vertical="center"/>
    </xf>
    <xf numFmtId="166" fontId="62" fillId="0" borderId="0" applyFill="0" applyBorder="0" applyAlignment="0"/>
    <xf numFmtId="174" fontId="1" fillId="0" borderId="0" applyFill="0" applyBorder="0" applyAlignment="0"/>
    <xf numFmtId="166" fontId="62" fillId="0" borderId="0" applyFill="0" applyBorder="0" applyAlignment="0"/>
    <xf numFmtId="173" fontId="1" fillId="0" borderId="0" applyFill="0" applyBorder="0" applyAlignment="0"/>
    <xf numFmtId="174" fontId="1" fillId="0" borderId="0" applyFill="0" applyBorder="0" applyAlignment="0"/>
    <xf numFmtId="0" fontId="13" fillId="0" borderId="7" applyNumberFormat="0" applyFill="0" applyAlignment="0" applyProtection="0"/>
    <xf numFmtId="0" fontId="42" fillId="0" borderId="22" applyNumberFormat="0" applyFill="0" applyAlignment="0" applyProtection="0"/>
    <xf numFmtId="0" fontId="48" fillId="0" borderId="26" applyNumberFormat="0" applyFill="0" applyAlignment="0" applyProtection="0"/>
    <xf numFmtId="38" fontId="70" fillId="0" borderId="0" applyFont="0" applyFill="0" applyBorder="0" applyAlignment="0" applyProtection="0"/>
    <xf numFmtId="40" fontId="7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71" fillId="4" borderId="0" applyNumberFormat="0" applyBorder="0" applyAlignment="0" applyProtection="0"/>
    <xf numFmtId="0" fontId="43" fillId="57" borderId="0" applyNumberFormat="0" applyBorder="0" applyAlignment="0" applyProtection="0"/>
    <xf numFmtId="0" fontId="72" fillId="57" borderId="0" applyNumberFormat="0" applyBorder="0" applyAlignment="0" applyProtection="0"/>
    <xf numFmtId="182" fontId="73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4" fillId="8" borderId="9" applyNumberFormat="0" applyFont="0" applyAlignment="0" applyProtection="0"/>
    <xf numFmtId="0" fontId="1" fillId="58" borderId="23" applyNumberFormat="0" applyFont="0" applyAlignment="0" applyProtection="0"/>
    <xf numFmtId="0" fontId="74" fillId="58" borderId="23" applyNumberFormat="0" applyFont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1" fillId="6" borderId="6" applyNumberFormat="0" applyAlignment="0" applyProtection="0"/>
    <xf numFmtId="0" fontId="45" fillId="55" borderId="11" applyNumberFormat="0" applyAlignment="0" applyProtection="0"/>
    <xf numFmtId="0" fontId="45" fillId="61" borderId="11" applyNumberFormat="0" applyAlignment="0" applyProtection="0"/>
    <xf numFmtId="177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166" fontId="62" fillId="0" borderId="0" applyFill="0" applyBorder="0" applyAlignment="0"/>
    <xf numFmtId="174" fontId="1" fillId="0" borderId="0" applyFill="0" applyBorder="0" applyAlignment="0"/>
    <xf numFmtId="166" fontId="62" fillId="0" borderId="0" applyFill="0" applyBorder="0" applyAlignment="0"/>
    <xf numFmtId="173" fontId="1" fillId="0" borderId="0" applyFill="0" applyBorder="0" applyAlignment="0"/>
    <xf numFmtId="174" fontId="1" fillId="0" borderId="0" applyFill="0" applyBorder="0" applyAlignment="0"/>
    <xf numFmtId="0" fontId="1" fillId="34" borderId="11" applyNumberFormat="0" applyProtection="0">
      <alignment horizontal="left" vertical="center" indent="1"/>
    </xf>
    <xf numFmtId="4" fontId="58" fillId="62" borderId="11" applyNumberFormat="0" applyProtection="0">
      <alignment horizontal="right" vertical="center"/>
    </xf>
    <xf numFmtId="0" fontId="1" fillId="34" borderId="11" applyNumberFormat="0" applyProtection="0">
      <alignment horizontal="left" vertical="center" indent="1"/>
    </xf>
    <xf numFmtId="0" fontId="75" fillId="0" borderId="0"/>
    <xf numFmtId="0" fontId="76" fillId="0" borderId="0" applyFont="0" applyBorder="0" applyAlignment="0"/>
    <xf numFmtId="0" fontId="1" fillId="0" borderId="0" applyNumberFormat="0" applyFont="0" applyFill="0" applyAlignment="0" applyProtection="0"/>
    <xf numFmtId="0" fontId="1" fillId="0" borderId="0"/>
    <xf numFmtId="49" fontId="58" fillId="0" borderId="0" applyFill="0" applyBorder="0" applyAlignment="0"/>
    <xf numFmtId="184" fontId="1" fillId="0" borderId="0" applyFill="0" applyBorder="0" applyAlignment="0"/>
    <xf numFmtId="185" fontId="1" fillId="0" borderId="0" applyFill="0" applyBorder="0" applyAlignment="0"/>
    <xf numFmtId="0" fontId="7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47" fillId="0" borderId="24" applyNumberFormat="0" applyFill="0" applyAlignment="0" applyProtection="0"/>
    <xf numFmtId="0" fontId="65" fillId="0" borderId="27" applyNumberFormat="0" applyFont="0" applyFill="0" applyAlignment="0" applyProtection="0"/>
    <xf numFmtId="41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1" fillId="9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/>
    <xf numFmtId="0" fontId="79" fillId="7" borderId="8" applyNumberFormat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9" fontId="44" fillId="0" borderId="0" applyFont="0" applyFill="0" applyBorder="0" applyAlignment="0" applyProtection="0"/>
    <xf numFmtId="10" fontId="65" fillId="0" borderId="0" applyFont="0" applyFill="0" applyBorder="0" applyAlignment="0" applyProtection="0"/>
    <xf numFmtId="9" fontId="27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44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44" fillId="0" borderId="0" applyFon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6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86" fillId="3" borderId="0" applyNumberFormat="0" applyBorder="0" applyAlignment="0" applyProtection="0">
      <alignment vertical="center"/>
    </xf>
    <xf numFmtId="0" fontId="1" fillId="0" borderId="0"/>
    <xf numFmtId="0" fontId="87" fillId="6" borderId="5" applyNumberFormat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166" fontId="1" fillId="0" borderId="0" applyFont="0" applyFill="0" applyBorder="0" applyAlignment="0" applyProtection="0"/>
    <xf numFmtId="170" fontId="44" fillId="0" borderId="0" applyFont="0" applyFill="0" applyBorder="0" applyAlignment="0" applyProtection="0"/>
    <xf numFmtId="4" fontId="65" fillId="0" borderId="0" applyFont="0" applyFill="0" applyBorder="0" applyAlignment="0" applyProtection="0"/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44" fillId="0" borderId="0" applyFont="0" applyFill="0" applyBorder="0" applyAlignment="0" applyProtection="0"/>
    <xf numFmtId="165" fontId="1" fillId="0" borderId="0" applyFont="0" applyFill="0" applyBorder="0" applyAlignment="0" applyProtection="0"/>
    <xf numFmtId="38" fontId="27" fillId="0" borderId="0" applyFont="0" applyFill="0" applyBorder="0" applyAlignment="0" applyProtection="0">
      <alignment vertical="center"/>
    </xf>
    <xf numFmtId="169" fontId="1" fillId="0" borderId="0" applyFont="0" applyFill="0" applyBorder="0" applyAlignment="0" applyProtection="0"/>
    <xf numFmtId="38" fontId="29" fillId="0" borderId="0" applyFont="0" applyFill="0" applyBorder="0" applyAlignment="0" applyProtection="0">
      <alignment vertical="center"/>
    </xf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89" fillId="0" borderId="2" applyNumberFormat="0" applyFill="0" applyAlignment="0" applyProtection="0">
      <alignment vertical="center"/>
    </xf>
    <xf numFmtId="0" fontId="90" fillId="0" borderId="3" applyNumberFormat="0" applyFill="0" applyAlignment="0" applyProtection="0">
      <alignment vertical="center"/>
    </xf>
    <xf numFmtId="0" fontId="91" fillId="0" borderId="4" applyNumberFormat="0" applyFill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2" fillId="63" borderId="16" applyBorder="0"/>
    <xf numFmtId="0" fontId="93" fillId="0" borderId="10" applyNumberFormat="0" applyFill="0" applyAlignment="0" applyProtection="0">
      <alignment vertical="center"/>
    </xf>
    <xf numFmtId="0" fontId="94" fillId="6" borderId="6" applyNumberFormat="0" applyAlignment="0" applyProtection="0">
      <alignment vertical="center"/>
    </xf>
    <xf numFmtId="0" fontId="95" fillId="0" borderId="0"/>
    <xf numFmtId="0" fontId="96" fillId="0" borderId="0" applyNumberFormat="0" applyFill="0" applyBorder="0" applyAlignment="0" applyProtection="0">
      <alignment vertical="center"/>
    </xf>
    <xf numFmtId="170" fontId="1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0" fontId="97" fillId="5" borderId="5" applyNumberFormat="0" applyAlignment="0" applyProtection="0">
      <alignment vertical="center"/>
    </xf>
    <xf numFmtId="0" fontId="44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0" fillId="0" borderId="0"/>
    <xf numFmtId="0" fontId="44" fillId="0" borderId="0"/>
    <xf numFmtId="0" fontId="5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0">
      <alignment vertical="center"/>
    </xf>
    <xf numFmtId="0" fontId="65" fillId="0" borderId="0">
      <alignment vertical="top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4" fillId="0" borderId="0"/>
    <xf numFmtId="0" fontId="4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98" fillId="0" borderId="0">
      <alignment vertical="center"/>
    </xf>
    <xf numFmtId="0" fontId="44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4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4" fillId="0" borderId="0"/>
    <xf numFmtId="0" fontId="99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92" fillId="0" borderId="1" applyAlignment="0">
      <alignment horizontal="right"/>
    </xf>
    <xf numFmtId="188" fontId="102" fillId="0" borderId="0"/>
    <xf numFmtId="0" fontId="103" fillId="2" borderId="0" applyNumberFormat="0" applyBorder="0" applyAlignment="0" applyProtection="0">
      <alignment vertical="center"/>
    </xf>
    <xf numFmtId="9" fontId="104" fillId="0" borderId="0" applyFont="0" applyFill="0" applyBorder="0" applyAlignment="0" applyProtection="0"/>
    <xf numFmtId="169" fontId="104" fillId="0" borderId="0" applyFont="0" applyFill="0" applyBorder="0" applyAlignment="0" applyProtection="0"/>
    <xf numFmtId="170" fontId="104" fillId="0" borderId="0" applyFont="0" applyFill="0" applyBorder="0" applyAlignment="0" applyProtection="0"/>
    <xf numFmtId="189" fontId="104" fillId="0" borderId="0" applyFont="0" applyFill="0" applyBorder="0" applyAlignment="0" applyProtection="0"/>
    <xf numFmtId="190" fontId="104" fillId="0" borderId="0" applyFont="0" applyFill="0" applyBorder="0" applyAlignment="0" applyProtection="0"/>
    <xf numFmtId="0" fontId="105" fillId="0" borderId="0">
      <alignment vertical="center"/>
    </xf>
    <xf numFmtId="0" fontId="1" fillId="0" borderId="0"/>
    <xf numFmtId="0" fontId="1" fillId="0" borderId="0"/>
    <xf numFmtId="0" fontId="1" fillId="0" borderId="0"/>
    <xf numFmtId="0" fontId="104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9" fillId="0" borderId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1" fillId="42" borderId="17" applyNumberFormat="0" applyAlignment="0" applyProtection="0"/>
    <xf numFmtId="0" fontId="41" fillId="57" borderId="17" applyNumberFormat="0" applyAlignment="0" applyProtection="0"/>
    <xf numFmtId="0" fontId="41" fillId="42" borderId="17" applyNumberFormat="0" applyAlignment="0" applyProtection="0"/>
    <xf numFmtId="0" fontId="34" fillId="55" borderId="17" applyNumberFormat="0" applyAlignment="0" applyProtection="0"/>
    <xf numFmtId="0" fontId="41" fillId="42" borderId="17" applyNumberFormat="0" applyAlignment="0" applyProtection="0"/>
    <xf numFmtId="0" fontId="44" fillId="58" borderId="23" applyNumberFormat="0" applyFont="0" applyAlignment="0" applyProtection="0"/>
    <xf numFmtId="0" fontId="45" fillId="55" borderId="28" applyNumberFormat="0" applyAlignment="0" applyProtection="0"/>
    <xf numFmtId="0" fontId="47" fillId="0" borderId="24" applyNumberFormat="0" applyFill="0" applyAlignment="0" applyProtection="0"/>
    <xf numFmtId="0" fontId="41" fillId="42" borderId="17" applyNumberFormat="0" applyAlignment="0" applyProtection="0"/>
    <xf numFmtId="0" fontId="92" fillId="0" borderId="1" applyAlignment="0">
      <alignment horizontal="right"/>
    </xf>
    <xf numFmtId="0" fontId="24" fillId="0" borderId="0">
      <alignment vertical="center"/>
    </xf>
    <xf numFmtId="0" fontId="24" fillId="0" borderId="0">
      <alignment vertical="center"/>
    </xf>
    <xf numFmtId="0" fontId="41" fillId="42" borderId="17" applyNumberFormat="0" applyAlignment="0" applyProtection="0"/>
    <xf numFmtId="0" fontId="41" fillId="42" borderId="17" applyNumberFormat="0" applyAlignment="0" applyProtection="0"/>
    <xf numFmtId="0" fontId="24" fillId="0" borderId="0">
      <alignment vertical="center"/>
    </xf>
    <xf numFmtId="0" fontId="41" fillId="57" borderId="17" applyNumberFormat="0" applyAlignment="0" applyProtection="0"/>
    <xf numFmtId="0" fontId="41" fillId="57" borderId="17" applyNumberFormat="0" applyAlignment="0" applyProtection="0"/>
    <xf numFmtId="0" fontId="24" fillId="0" borderId="0">
      <alignment vertical="center"/>
    </xf>
    <xf numFmtId="0" fontId="92" fillId="63" borderId="16" applyBorder="0"/>
    <xf numFmtId="0" fontId="41" fillId="42" borderId="17" applyNumberFormat="0" applyAlignment="0" applyProtection="0"/>
    <xf numFmtId="0" fontId="47" fillId="0" borderId="24" applyNumberFormat="0" applyFill="0" applyAlignment="0" applyProtection="0"/>
    <xf numFmtId="0" fontId="1" fillId="34" borderId="28" applyNumberFormat="0" applyProtection="0">
      <alignment horizontal="left" vertical="center" indent="1"/>
    </xf>
    <xf numFmtId="0" fontId="1" fillId="34" borderId="28" applyNumberFormat="0" applyProtection="0">
      <alignment horizontal="left" vertical="center" indent="1"/>
    </xf>
    <xf numFmtId="4" fontId="58" fillId="62" borderId="28" applyNumberFormat="0" applyProtection="0">
      <alignment horizontal="right" vertical="center"/>
    </xf>
    <xf numFmtId="0" fontId="1" fillId="34" borderId="28" applyNumberFormat="0" applyProtection="0">
      <alignment horizontal="left" vertical="center" indent="1"/>
    </xf>
    <xf numFmtId="0" fontId="45" fillId="61" borderId="28" applyNumberFormat="0" applyAlignment="0" applyProtection="0"/>
    <xf numFmtId="0" fontId="74" fillId="58" borderId="23" applyNumberFormat="0" applyFont="0" applyAlignment="0" applyProtection="0"/>
    <xf numFmtId="0" fontId="41" fillId="42" borderId="17" applyNumberFormat="0" applyAlignment="0" applyProtection="0"/>
    <xf numFmtId="0" fontId="41" fillId="57" borderId="17" applyNumberFormat="0" applyAlignment="0" applyProtection="0"/>
    <xf numFmtId="0" fontId="41" fillId="57" borderId="17" applyNumberFormat="0" applyAlignment="0" applyProtection="0"/>
    <xf numFmtId="0" fontId="41" fillId="57" borderId="17" applyNumberFormat="0" applyAlignment="0" applyProtection="0"/>
    <xf numFmtId="0" fontId="41" fillId="42" borderId="17" applyNumberFormat="0" applyAlignment="0" applyProtection="0"/>
    <xf numFmtId="0" fontId="41" fillId="57" borderId="17" applyNumberFormat="0" applyAlignment="0" applyProtection="0"/>
    <xf numFmtId="0" fontId="41" fillId="57" borderId="17" applyNumberFormat="0" applyAlignment="0" applyProtection="0"/>
    <xf numFmtId="0" fontId="41" fillId="57" borderId="17" applyNumberFormat="0" applyAlignment="0" applyProtection="0"/>
    <xf numFmtId="0" fontId="41" fillId="57" borderId="17" applyNumberFormat="0" applyAlignment="0" applyProtection="0"/>
    <xf numFmtId="0" fontId="41" fillId="57" borderId="17" applyNumberFormat="0" applyAlignment="0" applyProtection="0"/>
    <xf numFmtId="0" fontId="41" fillId="42" borderId="17" applyNumberFormat="0" applyAlignment="0" applyProtection="0"/>
    <xf numFmtId="10" fontId="2" fillId="36" borderId="1" applyNumberFormat="0" applyBorder="0" applyAlignment="0" applyProtection="0"/>
    <xf numFmtId="0" fontId="20" fillId="0" borderId="12">
      <alignment horizontal="left" vertical="center"/>
    </xf>
    <xf numFmtId="0" fontId="63" fillId="61" borderId="17" applyNumberFormat="0" applyAlignment="0" applyProtection="0"/>
    <xf numFmtId="0" fontId="34" fillId="55" borderId="17" applyNumberFormat="0" applyAlignment="0" applyProtection="0"/>
    <xf numFmtId="0" fontId="63" fillId="61" borderId="17" applyNumberFormat="0" applyAlignment="0" applyProtection="0"/>
    <xf numFmtId="0" fontId="20" fillId="0" borderId="12">
      <alignment horizontal="left" vertical="center"/>
    </xf>
    <xf numFmtId="0" fontId="41" fillId="42" borderId="17" applyNumberFormat="0" applyAlignment="0" applyProtection="0"/>
    <xf numFmtId="0" fontId="41" fillId="57" borderId="17" applyNumberFormat="0" applyAlignment="0" applyProtection="0"/>
    <xf numFmtId="0" fontId="41" fillId="42" borderId="17" applyNumberFormat="0" applyAlignment="0" applyProtection="0"/>
    <xf numFmtId="0" fontId="41" fillId="57" borderId="17" applyNumberFormat="0" applyAlignment="0" applyProtection="0"/>
    <xf numFmtId="0" fontId="41" fillId="57" borderId="17" applyNumberFormat="0" applyAlignment="0" applyProtection="0"/>
    <xf numFmtId="0" fontId="41" fillId="57" borderId="17" applyNumberFormat="0" applyAlignment="0" applyProtection="0"/>
    <xf numFmtId="0" fontId="41" fillId="57" borderId="17" applyNumberFormat="0" applyAlignment="0" applyProtection="0"/>
    <xf numFmtId="0" fontId="41" fillId="57" borderId="17" applyNumberFormat="0" applyAlignment="0" applyProtection="0"/>
    <xf numFmtId="0" fontId="41" fillId="57" borderId="17" applyNumberFormat="0" applyAlignment="0" applyProtection="0"/>
    <xf numFmtId="0" fontId="41" fillId="57" borderId="17" applyNumberFormat="0" applyAlignment="0" applyProtection="0"/>
    <xf numFmtId="0" fontId="41" fillId="57" borderId="17" applyNumberFormat="0" applyAlignment="0" applyProtection="0"/>
    <xf numFmtId="0" fontId="41" fillId="57" borderId="17" applyNumberFormat="0" applyAlignment="0" applyProtection="0"/>
    <xf numFmtId="0" fontId="41" fillId="42" borderId="17" applyNumberFormat="0" applyAlignment="0" applyProtection="0"/>
    <xf numFmtId="0" fontId="41" fillId="42" borderId="17" applyNumberFormat="0" applyAlignment="0" applyProtection="0"/>
    <xf numFmtId="0" fontId="41" fillId="57" borderId="17" applyNumberFormat="0" applyAlignment="0" applyProtection="0"/>
    <xf numFmtId="0" fontId="41" fillId="57" borderId="17" applyNumberFormat="0" applyAlignment="0" applyProtection="0"/>
    <xf numFmtId="0" fontId="41" fillId="57" borderId="17" applyNumberFormat="0" applyAlignment="0" applyProtection="0"/>
    <xf numFmtId="0" fontId="41" fillId="57" borderId="17" applyNumberFormat="0" applyAlignment="0" applyProtection="0"/>
    <xf numFmtId="0" fontId="41" fillId="42" borderId="17" applyNumberFormat="0" applyAlignment="0" applyProtection="0"/>
    <xf numFmtId="0" fontId="1" fillId="58" borderId="23" applyNumberFormat="0" applyFont="0" applyAlignment="0" applyProtection="0"/>
    <xf numFmtId="0" fontId="74" fillId="58" borderId="23" applyNumberFormat="0" applyFont="0" applyAlignment="0" applyProtection="0"/>
    <xf numFmtId="0" fontId="45" fillId="55" borderId="28" applyNumberFormat="0" applyAlignment="0" applyProtection="0"/>
    <xf numFmtId="0" fontId="45" fillId="61" borderId="28" applyNumberFormat="0" applyAlignment="0" applyProtection="0"/>
    <xf numFmtId="0" fontId="1" fillId="34" borderId="28" applyNumberFormat="0" applyProtection="0">
      <alignment horizontal="left" vertical="center" indent="1"/>
    </xf>
    <xf numFmtId="4" fontId="58" fillId="62" borderId="28" applyNumberFormat="0" applyProtection="0">
      <alignment horizontal="right" vertical="center"/>
    </xf>
    <xf numFmtId="0" fontId="1" fillId="34" borderId="28" applyNumberFormat="0" applyProtection="0">
      <alignment horizontal="left" vertical="center" indent="1"/>
    </xf>
    <xf numFmtId="0" fontId="1" fillId="34" borderId="28" applyNumberFormat="0" applyProtection="0">
      <alignment horizontal="left" vertical="center" indent="1"/>
    </xf>
    <xf numFmtId="0" fontId="47" fillId="0" borderId="24" applyNumberFormat="0" applyFill="0" applyAlignment="0" applyProtection="0"/>
    <xf numFmtId="0" fontId="24" fillId="0" borderId="0">
      <alignment vertical="center"/>
    </xf>
    <xf numFmtId="0" fontId="44" fillId="58" borderId="23" applyNumberFormat="0" applyFont="0" applyAlignment="0" applyProtection="0"/>
    <xf numFmtId="0" fontId="41" fillId="42" borderId="17" applyNumberFormat="0" applyAlignment="0" applyProtection="0"/>
    <xf numFmtId="0" fontId="34" fillId="55" borderId="17" applyNumberFormat="0" applyAlignment="0" applyProtection="0"/>
    <xf numFmtId="0" fontId="47" fillId="0" borderId="24" applyNumberFormat="0" applyFill="0" applyAlignment="0" applyProtection="0"/>
    <xf numFmtId="0" fontId="45" fillId="55" borderId="28" applyNumberFormat="0" applyAlignment="0" applyProtection="0"/>
    <xf numFmtId="0" fontId="24" fillId="0" borderId="0">
      <alignment vertical="center"/>
    </xf>
    <xf numFmtId="0" fontId="41" fillId="57" borderId="17" applyNumberFormat="0" applyAlignment="0" applyProtection="0"/>
    <xf numFmtId="0" fontId="24" fillId="0" borderId="0">
      <alignment vertical="center"/>
    </xf>
    <xf numFmtId="0" fontId="41" fillId="42" borderId="17" applyNumberFormat="0" applyAlignment="0" applyProtection="0"/>
    <xf numFmtId="0" fontId="45" fillId="55" borderId="28" applyNumberFormat="0" applyAlignment="0" applyProtection="0"/>
    <xf numFmtId="0" fontId="1" fillId="58" borderId="23" applyNumberFormat="0" applyFont="0" applyAlignment="0" applyProtection="0"/>
    <xf numFmtId="0" fontId="34" fillId="55" borderId="17" applyNumberFormat="0" applyAlignment="0" applyProtection="0"/>
    <xf numFmtId="0" fontId="24" fillId="0" borderId="0">
      <alignment vertical="center"/>
    </xf>
    <xf numFmtId="0" fontId="41" fillId="57" borderId="17" applyNumberFormat="0" applyAlignment="0" applyProtection="0"/>
    <xf numFmtId="0" fontId="41" fillId="57" borderId="17" applyNumberFormat="0" applyAlignment="0" applyProtection="0"/>
    <xf numFmtId="0" fontId="41" fillId="42" borderId="17" applyNumberFormat="0" applyAlignment="0" applyProtection="0"/>
    <xf numFmtId="0" fontId="41" fillId="42" borderId="17" applyNumberFormat="0" applyAlignment="0" applyProtection="0"/>
    <xf numFmtId="0" fontId="4" fillId="0" borderId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1" fillId="57" borderId="47" applyNumberFormat="0" applyAlignment="0" applyProtection="0"/>
    <xf numFmtId="0" fontId="41" fillId="57" borderId="107" applyNumberFormat="0" applyAlignment="0" applyProtection="0"/>
    <xf numFmtId="0" fontId="41" fillId="42" borderId="60" applyNumberFormat="0" applyAlignment="0" applyProtection="0"/>
    <xf numFmtId="0" fontId="41" fillId="57" borderId="64" applyNumberFormat="0" applyAlignment="0" applyProtection="0"/>
    <xf numFmtId="0" fontId="41" fillId="57" borderId="86" applyNumberFormat="0" applyAlignment="0" applyProtection="0"/>
    <xf numFmtId="0" fontId="34" fillId="55" borderId="107" applyNumberFormat="0" applyAlignment="0" applyProtection="0"/>
    <xf numFmtId="0" fontId="34" fillId="55" borderId="64" applyNumberFormat="0" applyAlignment="0" applyProtection="0"/>
    <xf numFmtId="0" fontId="41" fillId="57" borderId="82" applyNumberFormat="0" applyAlignment="0" applyProtection="0"/>
    <xf numFmtId="0" fontId="41" fillId="57" borderId="75" applyNumberFormat="0" applyAlignment="0" applyProtection="0"/>
    <xf numFmtId="0" fontId="41" fillId="57" borderId="107" applyNumberFormat="0" applyAlignment="0" applyProtection="0"/>
    <xf numFmtId="0" fontId="41" fillId="57" borderId="47" applyNumberFormat="0" applyAlignment="0" applyProtection="0"/>
    <xf numFmtId="0" fontId="41" fillId="57" borderId="114" applyNumberFormat="0" applyAlignment="0" applyProtection="0"/>
    <xf numFmtId="0" fontId="41" fillId="57" borderId="86" applyNumberFormat="0" applyAlignment="0" applyProtection="0"/>
    <xf numFmtId="0" fontId="41" fillId="57" borderId="33" applyNumberFormat="0" applyAlignment="0" applyProtection="0"/>
    <xf numFmtId="0" fontId="41" fillId="42" borderId="125" applyNumberFormat="0" applyAlignment="0" applyProtection="0"/>
    <xf numFmtId="0" fontId="44" fillId="58" borderId="34" applyNumberFormat="0" applyFont="0" applyAlignment="0" applyProtection="0"/>
    <xf numFmtId="0" fontId="41" fillId="42" borderId="33" applyNumberFormat="0" applyAlignment="0" applyProtection="0"/>
    <xf numFmtId="0" fontId="1" fillId="0" borderId="0"/>
    <xf numFmtId="0" fontId="92" fillId="0" borderId="105" applyAlignment="0">
      <alignment horizontal="right"/>
    </xf>
    <xf numFmtId="0" fontId="41" fillId="57" borderId="33" applyNumberFormat="0" applyAlignment="0" applyProtection="0"/>
    <xf numFmtId="0" fontId="41" fillId="42" borderId="33" applyNumberFormat="0" applyAlignment="0" applyProtection="0"/>
    <xf numFmtId="0" fontId="41" fillId="57" borderId="33" applyNumberFormat="0" applyAlignment="0" applyProtection="0"/>
    <xf numFmtId="0" fontId="41" fillId="42" borderId="118" applyNumberFormat="0" applyAlignment="0" applyProtection="0"/>
    <xf numFmtId="0" fontId="41" fillId="57" borderId="107" applyNumberFormat="0" applyAlignment="0" applyProtection="0"/>
    <xf numFmtId="0" fontId="41" fillId="42" borderId="107" applyNumberFormat="0" applyAlignment="0" applyProtection="0"/>
    <xf numFmtId="0" fontId="1" fillId="0" borderId="0"/>
    <xf numFmtId="0" fontId="41" fillId="42" borderId="75" applyNumberFormat="0" applyAlignment="0" applyProtection="0"/>
    <xf numFmtId="0" fontId="41" fillId="57" borderId="75" applyNumberFormat="0" applyAlignment="0" applyProtection="0"/>
    <xf numFmtId="0" fontId="41" fillId="57" borderId="75" applyNumberFormat="0" applyAlignment="0" applyProtection="0"/>
    <xf numFmtId="0" fontId="34" fillId="55" borderId="114" applyNumberFormat="0" applyAlignment="0" applyProtection="0"/>
    <xf numFmtId="0" fontId="34" fillId="55" borderId="29" applyNumberFormat="0" applyAlignment="0" applyProtection="0"/>
    <xf numFmtId="0" fontId="74" fillId="58" borderId="76" applyNumberFormat="0" applyFont="0" applyAlignment="0" applyProtection="0"/>
    <xf numFmtId="10" fontId="2" fillId="36" borderId="66" applyNumberFormat="0" applyBorder="0" applyAlignment="0" applyProtection="0"/>
    <xf numFmtId="0" fontId="41" fillId="57" borderId="68" applyNumberFormat="0" applyAlignment="0" applyProtection="0"/>
    <xf numFmtId="0" fontId="41" fillId="42" borderId="68" applyNumberFormat="0" applyAlignment="0" applyProtection="0"/>
    <xf numFmtId="0" fontId="44" fillId="58" borderId="101" applyNumberFormat="0" applyFont="0" applyAlignment="0" applyProtection="0"/>
    <xf numFmtId="0" fontId="41" fillId="42" borderId="29" applyNumberFormat="0" applyAlignment="0" applyProtection="0"/>
    <xf numFmtId="0" fontId="44" fillId="58" borderId="83" applyNumberFormat="0" applyFont="0" applyAlignment="0" applyProtection="0"/>
    <xf numFmtId="0" fontId="44" fillId="58" borderId="30" applyNumberFormat="0" applyFont="0" applyAlignment="0" applyProtection="0"/>
    <xf numFmtId="0" fontId="41" fillId="42" borderId="82" applyNumberFormat="0" applyAlignment="0" applyProtection="0"/>
    <xf numFmtId="0" fontId="41" fillId="42" borderId="100" applyNumberFormat="0" applyAlignment="0" applyProtection="0"/>
    <xf numFmtId="0" fontId="1" fillId="58" borderId="126" applyNumberFormat="0" applyFont="0" applyAlignment="0" applyProtection="0"/>
    <xf numFmtId="0" fontId="41" fillId="57" borderId="82" applyNumberFormat="0" applyAlignment="0" applyProtection="0"/>
    <xf numFmtId="0" fontId="1" fillId="34" borderId="71" applyNumberFormat="0" applyProtection="0">
      <alignment horizontal="left" vertical="center" indent="1"/>
    </xf>
    <xf numFmtId="0" fontId="92" fillId="0" borderId="49" applyAlignment="0">
      <alignment horizontal="right"/>
    </xf>
    <xf numFmtId="0" fontId="63" fillId="61" borderId="40" applyNumberFormat="0" applyAlignment="0" applyProtection="0"/>
    <xf numFmtId="0" fontId="41" fillId="42" borderId="125" applyNumberFormat="0" applyAlignment="0" applyProtection="0"/>
    <xf numFmtId="0" fontId="41" fillId="57" borderId="40" applyNumberFormat="0" applyAlignment="0" applyProtection="0"/>
    <xf numFmtId="10" fontId="2" fillId="36" borderId="38" applyNumberFormat="0" applyBorder="0" applyAlignment="0" applyProtection="0"/>
    <xf numFmtId="0" fontId="41" fillId="42" borderId="64" applyNumberFormat="0" applyAlignment="0" applyProtection="0"/>
    <xf numFmtId="0" fontId="41" fillId="57" borderId="40" applyNumberFormat="0" applyAlignment="0" applyProtection="0"/>
    <xf numFmtId="0" fontId="41" fillId="57" borderId="40" applyNumberFormat="0" applyAlignment="0" applyProtection="0"/>
    <xf numFmtId="0" fontId="47" fillId="0" borderId="70" applyNumberFormat="0" applyFill="0" applyAlignment="0" applyProtection="0"/>
    <xf numFmtId="0" fontId="41" fillId="57" borderId="82" applyNumberFormat="0" applyAlignment="0" applyProtection="0"/>
    <xf numFmtId="0" fontId="45" fillId="55" borderId="43" applyNumberFormat="0" applyAlignment="0" applyProtection="0"/>
    <xf numFmtId="0" fontId="1" fillId="58" borderId="76" applyNumberFormat="0" applyFont="0" applyAlignment="0" applyProtection="0"/>
    <xf numFmtId="0" fontId="41" fillId="57" borderId="51" applyNumberFormat="0" applyAlignment="0" applyProtection="0"/>
    <xf numFmtId="0" fontId="41" fillId="42" borderId="51" applyNumberFormat="0" applyAlignment="0" applyProtection="0"/>
    <xf numFmtId="0" fontId="41" fillId="57" borderId="68" applyNumberFormat="0" applyAlignment="0" applyProtection="0"/>
    <xf numFmtId="0" fontId="92" fillId="0" borderId="80" applyAlignment="0">
      <alignment horizontal="right"/>
    </xf>
    <xf numFmtId="0" fontId="45" fillId="55" borderId="128" applyNumberFormat="0" applyAlignment="0" applyProtection="0"/>
    <xf numFmtId="0" fontId="41" fillId="42" borderId="118" applyNumberFormat="0" applyAlignment="0" applyProtection="0"/>
    <xf numFmtId="0" fontId="41" fillId="57" borderId="82" applyNumberFormat="0" applyAlignment="0" applyProtection="0"/>
    <xf numFmtId="0" fontId="92" fillId="63" borderId="113" applyBorder="0"/>
    <xf numFmtId="4" fontId="58" fillId="62" borderId="71" applyNumberFormat="0" applyProtection="0">
      <alignment horizontal="right" vertical="center"/>
    </xf>
    <xf numFmtId="0" fontId="41" fillId="57" borderId="40" applyNumberFormat="0" applyAlignment="0" applyProtection="0"/>
    <xf numFmtId="0" fontId="45" fillId="55" borderId="54" applyNumberFormat="0" applyAlignment="0" applyProtection="0"/>
    <xf numFmtId="0" fontId="41" fillId="42" borderId="107" applyNumberFormat="0" applyAlignment="0" applyProtection="0"/>
    <xf numFmtId="0" fontId="41" fillId="57" borderId="100" applyNumberFormat="0" applyAlignment="0" applyProtection="0"/>
    <xf numFmtId="0" fontId="47" fillId="0" borderId="42" applyNumberFormat="0" applyFill="0" applyAlignment="0" applyProtection="0"/>
    <xf numFmtId="0" fontId="41" fillId="42" borderId="86" applyNumberFormat="0" applyAlignment="0" applyProtection="0"/>
    <xf numFmtId="0" fontId="34" fillId="55" borderId="40" applyNumberFormat="0" applyAlignment="0" applyProtection="0"/>
    <xf numFmtId="0" fontId="74" fillId="58" borderId="115" applyNumberFormat="0" applyFont="0" applyAlignment="0" applyProtection="0"/>
    <xf numFmtId="0" fontId="41" fillId="57" borderId="86" applyNumberFormat="0" applyAlignment="0" applyProtection="0"/>
    <xf numFmtId="0" fontId="41" fillId="42" borderId="93" applyNumberFormat="0" applyAlignment="0" applyProtection="0"/>
    <xf numFmtId="0" fontId="41" fillId="57" borderId="86" applyNumberFormat="0" applyAlignment="0" applyProtection="0"/>
    <xf numFmtId="0" fontId="92" fillId="0" borderId="62" applyAlignment="0">
      <alignment horizontal="right"/>
    </xf>
    <xf numFmtId="0" fontId="41" fillId="57" borderId="40" applyNumberFormat="0" applyAlignment="0" applyProtection="0"/>
    <xf numFmtId="0" fontId="92" fillId="63" borderId="124" applyBorder="0"/>
    <xf numFmtId="0" fontId="45" fillId="61" borderId="71" applyNumberFormat="0" applyAlignment="0" applyProtection="0"/>
    <xf numFmtId="0" fontId="41" fillId="57" borderId="125" applyNumberFormat="0" applyAlignment="0" applyProtection="0"/>
    <xf numFmtId="0" fontId="41" fillId="42" borderId="75" applyNumberFormat="0" applyAlignment="0" applyProtection="0"/>
    <xf numFmtId="0" fontId="1" fillId="34" borderId="110" applyNumberFormat="0" applyProtection="0">
      <alignment horizontal="left" vertical="center" indent="1"/>
    </xf>
    <xf numFmtId="0" fontId="41" fillId="57" borderId="86" applyNumberFormat="0" applyAlignment="0" applyProtection="0"/>
    <xf numFmtId="0" fontId="41" fillId="57" borderId="75" applyNumberFormat="0" applyAlignment="0" applyProtection="0"/>
    <xf numFmtId="0" fontId="41" fillId="42" borderId="75" applyNumberFormat="0" applyAlignment="0" applyProtection="0"/>
    <xf numFmtId="0" fontId="34" fillId="55" borderId="40" applyNumberFormat="0" applyAlignment="0" applyProtection="0"/>
    <xf numFmtId="0" fontId="41" fillId="57" borderId="40" applyNumberFormat="0" applyAlignment="0" applyProtection="0"/>
    <xf numFmtId="0" fontId="41" fillId="42" borderId="68" applyNumberFormat="0" applyAlignment="0" applyProtection="0"/>
    <xf numFmtId="0" fontId="41" fillId="57" borderId="86" applyNumberFormat="0" applyAlignment="0" applyProtection="0"/>
    <xf numFmtId="0" fontId="41" fillId="42" borderId="114" applyNumberFormat="0" applyAlignment="0" applyProtection="0"/>
    <xf numFmtId="0" fontId="41" fillId="57" borderId="40" applyNumberFormat="0" applyAlignment="0" applyProtection="0"/>
    <xf numFmtId="0" fontId="41" fillId="57" borderId="56" applyNumberFormat="0" applyAlignment="0" applyProtection="0"/>
    <xf numFmtId="0" fontId="41" fillId="57" borderId="107" applyNumberFormat="0" applyAlignment="0" applyProtection="0"/>
    <xf numFmtId="0" fontId="41" fillId="42" borderId="40" applyNumberFormat="0" applyAlignment="0" applyProtection="0"/>
    <xf numFmtId="0" fontId="41" fillId="42" borderId="40" applyNumberFormat="0" applyAlignment="0" applyProtection="0"/>
    <xf numFmtId="0" fontId="41" fillId="42" borderId="125" applyNumberFormat="0" applyAlignment="0" applyProtection="0"/>
    <xf numFmtId="0" fontId="92" fillId="63" borderId="39" applyBorder="0"/>
    <xf numFmtId="4" fontId="58" fillId="62" borderId="71" applyNumberFormat="0" applyProtection="0">
      <alignment horizontal="right" vertical="center"/>
    </xf>
    <xf numFmtId="0" fontId="44" fillId="58" borderId="41" applyNumberFormat="0" applyFont="0" applyAlignment="0" applyProtection="0"/>
    <xf numFmtId="0" fontId="34" fillId="55" borderId="75" applyNumberFormat="0" applyAlignment="0" applyProtection="0"/>
    <xf numFmtId="4" fontId="58" fillId="62" borderId="43" applyNumberFormat="0" applyProtection="0">
      <alignment horizontal="right" vertical="center"/>
    </xf>
    <xf numFmtId="0" fontId="41" fillId="42" borderId="64" applyNumberFormat="0" applyAlignment="0" applyProtection="0"/>
    <xf numFmtId="0" fontId="41" fillId="57" borderId="75" applyNumberFormat="0" applyAlignment="0" applyProtection="0"/>
    <xf numFmtId="0" fontId="41" fillId="42" borderId="40" applyNumberFormat="0" applyAlignment="0" applyProtection="0"/>
    <xf numFmtId="0" fontId="41" fillId="42" borderId="40" applyNumberFormat="0" applyAlignment="0" applyProtection="0"/>
    <xf numFmtId="0" fontId="41" fillId="57" borderId="68" applyNumberFormat="0" applyAlignment="0" applyProtection="0"/>
    <xf numFmtId="0" fontId="20" fillId="0" borderId="79">
      <alignment horizontal="left" vertical="center"/>
    </xf>
    <xf numFmtId="0" fontId="41" fillId="57" borderId="82" applyNumberFormat="0" applyAlignment="0" applyProtection="0"/>
    <xf numFmtId="0" fontId="20" fillId="0" borderId="44">
      <alignment horizontal="left" vertical="center"/>
    </xf>
    <xf numFmtId="0" fontId="47" fillId="0" borderId="53" applyNumberFormat="0" applyFill="0" applyAlignment="0" applyProtection="0"/>
    <xf numFmtId="0" fontId="1" fillId="58" borderId="87" applyNumberFormat="0" applyFont="0" applyAlignment="0" applyProtection="0"/>
    <xf numFmtId="0" fontId="41" fillId="42" borderId="56" applyNumberFormat="0" applyAlignment="0" applyProtection="0"/>
    <xf numFmtId="0" fontId="34" fillId="55" borderId="75" applyNumberFormat="0" applyAlignment="0" applyProtection="0"/>
    <xf numFmtId="0" fontId="41" fillId="42" borderId="82" applyNumberFormat="0" applyAlignment="0" applyProtection="0"/>
    <xf numFmtId="0" fontId="41" fillId="42" borderId="75" applyNumberFormat="0" applyAlignment="0" applyProtection="0"/>
    <xf numFmtId="0" fontId="45" fillId="61" borderId="43" applyNumberFormat="0" applyAlignment="0" applyProtection="0"/>
    <xf numFmtId="0" fontId="41" fillId="42" borderId="40" applyNumberFormat="0" applyAlignment="0" applyProtection="0"/>
    <xf numFmtId="0" fontId="44" fillId="58" borderId="52" applyNumberFormat="0" applyFont="0" applyAlignment="0" applyProtection="0"/>
    <xf numFmtId="0" fontId="45" fillId="55" borderId="43" applyNumberFormat="0" applyAlignment="0" applyProtection="0"/>
    <xf numFmtId="0" fontId="41" fillId="57" borderId="40" applyNumberFormat="0" applyAlignment="0" applyProtection="0"/>
    <xf numFmtId="0" fontId="41" fillId="42" borderId="40" applyNumberFormat="0" applyAlignment="0" applyProtection="0"/>
    <xf numFmtId="0" fontId="34" fillId="55" borderId="60" applyNumberFormat="0" applyAlignment="0" applyProtection="0"/>
    <xf numFmtId="0" fontId="63" fillId="61" borderId="114" applyNumberFormat="0" applyAlignment="0" applyProtection="0"/>
    <xf numFmtId="0" fontId="41" fillId="42" borderId="51" applyNumberFormat="0" applyAlignment="0" applyProtection="0"/>
    <xf numFmtId="0" fontId="47" fillId="0" borderId="42" applyNumberFormat="0" applyFill="0" applyAlignment="0" applyProtection="0"/>
    <xf numFmtId="0" fontId="1" fillId="58" borderId="41" applyNumberFormat="0" applyFont="0" applyAlignment="0" applyProtection="0"/>
    <xf numFmtId="0" fontId="41" fillId="42" borderId="33" applyNumberFormat="0" applyAlignment="0" applyProtection="0"/>
    <xf numFmtId="0" fontId="41" fillId="42" borderId="33" applyNumberFormat="0" applyAlignment="0" applyProtection="0"/>
    <xf numFmtId="0" fontId="92" fillId="0" borderId="73" applyAlignment="0">
      <alignment horizontal="right"/>
    </xf>
    <xf numFmtId="0" fontId="92" fillId="0" borderId="31" applyAlignment="0">
      <alignment horizontal="right"/>
    </xf>
    <xf numFmtId="0" fontId="41" fillId="42" borderId="33" applyNumberFormat="0" applyAlignment="0" applyProtection="0"/>
    <xf numFmtId="0" fontId="47" fillId="0" borderId="35" applyNumberFormat="0" applyFill="0" applyAlignment="0" applyProtection="0"/>
    <xf numFmtId="0" fontId="45" fillId="55" borderId="36" applyNumberFormat="0" applyAlignment="0" applyProtection="0"/>
    <xf numFmtId="0" fontId="41" fillId="42" borderId="33" applyNumberFormat="0" applyAlignment="0" applyProtection="0"/>
    <xf numFmtId="0" fontId="34" fillId="55" borderId="33" applyNumberFormat="0" applyAlignment="0" applyProtection="0"/>
    <xf numFmtId="0" fontId="41" fillId="42" borderId="33" applyNumberFormat="0" applyAlignment="0" applyProtection="0"/>
    <xf numFmtId="0" fontId="41" fillId="57" borderId="33" applyNumberFormat="0" applyAlignment="0" applyProtection="0"/>
    <xf numFmtId="0" fontId="1" fillId="34" borderId="110" applyNumberFormat="0" applyProtection="0">
      <alignment horizontal="left" vertical="center" indent="1"/>
    </xf>
    <xf numFmtId="0" fontId="92" fillId="0" borderId="45" applyAlignment="0">
      <alignment horizontal="right"/>
    </xf>
    <xf numFmtId="0" fontId="41" fillId="57" borderId="86" applyNumberFormat="0" applyAlignment="0" applyProtection="0"/>
    <xf numFmtId="0" fontId="1" fillId="34" borderId="43" applyNumberFormat="0" applyProtection="0">
      <alignment horizontal="left" vertical="center" indent="1"/>
    </xf>
    <xf numFmtId="0" fontId="45" fillId="61" borderId="43" applyNumberFormat="0" applyAlignment="0" applyProtection="0"/>
    <xf numFmtId="0" fontId="45" fillId="55" borderId="43" applyNumberFormat="0" applyAlignment="0" applyProtection="0"/>
    <xf numFmtId="0" fontId="74" fillId="58" borderId="41" applyNumberFormat="0" applyFont="0" applyAlignment="0" applyProtection="0"/>
    <xf numFmtId="0" fontId="1" fillId="58" borderId="41" applyNumberFormat="0" applyFont="0" applyAlignment="0" applyProtection="0"/>
    <xf numFmtId="0" fontId="41" fillId="42" borderId="82" applyNumberFormat="0" applyAlignment="0" applyProtection="0"/>
    <xf numFmtId="0" fontId="41" fillId="57" borderId="82" applyNumberFormat="0" applyAlignment="0" applyProtection="0"/>
    <xf numFmtId="0" fontId="41" fillId="57" borderId="75" applyNumberFormat="0" applyAlignment="0" applyProtection="0"/>
    <xf numFmtId="0" fontId="41" fillId="57" borderId="93" applyNumberFormat="0" applyAlignment="0" applyProtection="0"/>
    <xf numFmtId="0" fontId="41" fillId="42" borderId="68" applyNumberFormat="0" applyAlignment="0" applyProtection="0"/>
    <xf numFmtId="0" fontId="41" fillId="42" borderId="68" applyNumberFormat="0" applyAlignment="0" applyProtection="0"/>
    <xf numFmtId="0" fontId="44" fillId="58" borderId="76" applyNumberFormat="0" applyFont="0" applyAlignment="0" applyProtection="0"/>
    <xf numFmtId="0" fontId="92" fillId="0" borderId="31" applyAlignment="0">
      <alignment horizontal="right"/>
    </xf>
    <xf numFmtId="0" fontId="41" fillId="42" borderId="33" applyNumberFormat="0" applyAlignment="0" applyProtection="0"/>
    <xf numFmtId="0" fontId="41" fillId="57" borderId="56" applyNumberFormat="0" applyAlignment="0" applyProtection="0"/>
    <xf numFmtId="0" fontId="41" fillId="57" borderId="47" applyNumberFormat="0" applyAlignment="0" applyProtection="0"/>
    <xf numFmtId="0" fontId="1" fillId="34" borderId="71" applyNumberFormat="0" applyProtection="0">
      <alignment horizontal="left" vertical="center" indent="1"/>
    </xf>
    <xf numFmtId="0" fontId="63" fillId="61" borderId="86" applyNumberFormat="0" applyAlignment="0" applyProtection="0"/>
    <xf numFmtId="0" fontId="41" fillId="57" borderId="86" applyNumberFormat="0" applyAlignment="0" applyProtection="0"/>
    <xf numFmtId="0" fontId="41" fillId="57" borderId="68" applyNumberFormat="0" applyAlignment="0" applyProtection="0"/>
    <xf numFmtId="0" fontId="41" fillId="57" borderId="114" applyNumberFormat="0" applyAlignment="0" applyProtection="0"/>
    <xf numFmtId="0" fontId="41" fillId="42" borderId="82" applyNumberFormat="0" applyAlignment="0" applyProtection="0"/>
    <xf numFmtId="0" fontId="45" fillId="61" borderId="110" applyNumberFormat="0" applyAlignment="0" applyProtection="0"/>
    <xf numFmtId="0" fontId="41" fillId="57" borderId="68" applyNumberFormat="0" applyAlignment="0" applyProtection="0"/>
    <xf numFmtId="0" fontId="41" fillId="57" borderId="68" applyNumberFormat="0" applyAlignment="0" applyProtection="0"/>
    <xf numFmtId="0" fontId="92" fillId="0" borderId="58" applyAlignment="0">
      <alignment horizontal="right"/>
    </xf>
    <xf numFmtId="0" fontId="34" fillId="55" borderId="68" applyNumberFormat="0" applyAlignment="0" applyProtection="0"/>
    <xf numFmtId="0" fontId="1" fillId="34" borderId="128" applyNumberFormat="0" applyProtection="0">
      <alignment horizontal="left" vertical="center" indent="1"/>
    </xf>
    <xf numFmtId="0" fontId="44" fillId="58" borderId="69" applyNumberFormat="0" applyFont="0" applyAlignment="0" applyProtection="0"/>
    <xf numFmtId="0" fontId="44" fillId="58" borderId="115" applyNumberFormat="0" applyFont="0" applyAlignment="0" applyProtection="0"/>
    <xf numFmtId="0" fontId="41" fillId="42" borderId="68" applyNumberFormat="0" applyAlignment="0" applyProtection="0"/>
    <xf numFmtId="0" fontId="1" fillId="34" borderId="71" applyNumberFormat="0" applyProtection="0">
      <alignment horizontal="left" vertical="center" indent="1"/>
    </xf>
    <xf numFmtId="0" fontId="45" fillId="55" borderId="89" applyNumberFormat="0" applyAlignment="0" applyProtection="0"/>
    <xf numFmtId="0" fontId="44" fillId="58" borderId="87" applyNumberFormat="0" applyFont="0" applyAlignment="0" applyProtection="0"/>
    <xf numFmtId="0" fontId="41" fillId="57" borderId="114" applyNumberFormat="0" applyAlignment="0" applyProtection="0"/>
    <xf numFmtId="0" fontId="41" fillId="42" borderId="75" applyNumberFormat="0" applyAlignment="0" applyProtection="0"/>
    <xf numFmtId="0" fontId="41" fillId="57" borderId="68" applyNumberFormat="0" applyAlignment="0" applyProtection="0"/>
    <xf numFmtId="0" fontId="41" fillId="57" borderId="75" applyNumberFormat="0" applyAlignment="0" applyProtection="0"/>
    <xf numFmtId="0" fontId="41" fillId="42" borderId="107" applyNumberFormat="0" applyAlignment="0" applyProtection="0"/>
    <xf numFmtId="0" fontId="34" fillId="55" borderId="68" applyNumberFormat="0" applyAlignment="0" applyProtection="0"/>
    <xf numFmtId="0" fontId="34" fillId="55" borderId="51" applyNumberFormat="0" applyAlignment="0" applyProtection="0"/>
    <xf numFmtId="0" fontId="41" fillId="57" borderId="86" applyNumberFormat="0" applyAlignment="0" applyProtection="0"/>
    <xf numFmtId="0" fontId="41" fillId="42" borderId="64" applyNumberFormat="0" applyAlignment="0" applyProtection="0"/>
    <xf numFmtId="0" fontId="41" fillId="42" borderId="118" applyNumberFormat="0" applyAlignment="0" applyProtection="0"/>
    <xf numFmtId="0" fontId="41" fillId="42" borderId="75" applyNumberFormat="0" applyAlignment="0" applyProtection="0"/>
    <xf numFmtId="0" fontId="41" fillId="42" borderId="68" applyNumberFormat="0" applyAlignment="0" applyProtection="0"/>
    <xf numFmtId="0" fontId="41" fillId="57" borderId="114" applyNumberFormat="0" applyAlignment="0" applyProtection="0"/>
    <xf numFmtId="0" fontId="92" fillId="63" borderId="74" applyBorder="0"/>
    <xf numFmtId="0" fontId="44" fillId="58" borderId="108" applyNumberFormat="0" applyFont="0" applyAlignment="0" applyProtection="0"/>
    <xf numFmtId="0" fontId="41" fillId="57" borderId="68" applyNumberFormat="0" applyAlignment="0" applyProtection="0"/>
    <xf numFmtId="0" fontId="41" fillId="42" borderId="51" applyNumberFormat="0" applyAlignment="0" applyProtection="0"/>
    <xf numFmtId="0" fontId="41" fillId="42" borderId="68" applyNumberFormat="0" applyAlignment="0" applyProtection="0"/>
    <xf numFmtId="0" fontId="1" fillId="0" borderId="0"/>
    <xf numFmtId="0" fontId="44" fillId="58" borderId="52" applyNumberFormat="0" applyFont="0" applyAlignment="0" applyProtection="0"/>
    <xf numFmtId="0" fontId="41" fillId="57" borderId="40" applyNumberFormat="0" applyAlignment="0" applyProtection="0"/>
    <xf numFmtId="0" fontId="41" fillId="57" borderId="40" applyNumberFormat="0" applyAlignment="0" applyProtection="0"/>
    <xf numFmtId="0" fontId="41" fillId="42" borderId="40" applyNumberFormat="0" applyAlignment="0" applyProtection="0"/>
    <xf numFmtId="0" fontId="41" fillId="42" borderId="40" applyNumberFormat="0" applyAlignment="0" applyProtection="0"/>
    <xf numFmtId="0" fontId="41" fillId="57" borderId="40" applyNumberFormat="0" applyAlignment="0" applyProtection="0"/>
    <xf numFmtId="0" fontId="41" fillId="57" borderId="40" applyNumberFormat="0" applyAlignment="0" applyProtection="0"/>
    <xf numFmtId="0" fontId="41" fillId="57" borderId="40" applyNumberFormat="0" applyAlignment="0" applyProtection="0"/>
    <xf numFmtId="0" fontId="41" fillId="42" borderId="86" applyNumberFormat="0" applyAlignment="0" applyProtection="0"/>
    <xf numFmtId="0" fontId="41" fillId="57" borderId="56" applyNumberFormat="0" applyAlignment="0" applyProtection="0"/>
    <xf numFmtId="0" fontId="41" fillId="42" borderId="82" applyNumberFormat="0" applyAlignment="0" applyProtection="0"/>
    <xf numFmtId="0" fontId="41" fillId="57" borderId="125" applyNumberFormat="0" applyAlignment="0" applyProtection="0"/>
    <xf numFmtId="0" fontId="41" fillId="42" borderId="82" applyNumberFormat="0" applyAlignment="0" applyProtection="0"/>
    <xf numFmtId="0" fontId="41" fillId="57" borderId="47" applyNumberFormat="0" applyAlignment="0" applyProtection="0"/>
    <xf numFmtId="0" fontId="1" fillId="58" borderId="69" applyNumberFormat="0" applyFont="0" applyAlignment="0" applyProtection="0"/>
    <xf numFmtId="0" fontId="41" fillId="42" borderId="114" applyNumberFormat="0" applyAlignment="0" applyProtection="0"/>
    <xf numFmtId="0" fontId="34" fillId="55" borderId="118" applyNumberFormat="0" applyAlignment="0" applyProtection="0"/>
    <xf numFmtId="0" fontId="41" fillId="57" borderId="114" applyNumberFormat="0" applyAlignment="0" applyProtection="0"/>
    <xf numFmtId="0" fontId="41" fillId="57" borderId="68" applyNumberFormat="0" applyAlignment="0" applyProtection="0"/>
    <xf numFmtId="0" fontId="1" fillId="58" borderId="94" applyNumberFormat="0" applyFont="0" applyAlignment="0" applyProtection="0"/>
    <xf numFmtId="0" fontId="74" fillId="58" borderId="57" applyNumberFormat="0" applyFont="0" applyAlignment="0" applyProtection="0"/>
    <xf numFmtId="0" fontId="41" fillId="42" borderId="114" applyNumberFormat="0" applyAlignment="0" applyProtection="0"/>
    <xf numFmtId="0" fontId="34" fillId="55" borderId="82" applyNumberFormat="0" applyAlignment="0" applyProtection="0"/>
    <xf numFmtId="0" fontId="41" fillId="57" borderId="86" applyNumberFormat="0" applyAlignment="0" applyProtection="0"/>
    <xf numFmtId="0" fontId="41" fillId="57" borderId="82" applyNumberFormat="0" applyAlignment="0" applyProtection="0"/>
    <xf numFmtId="0" fontId="41" fillId="57" borderId="56" applyNumberFormat="0" applyAlignment="0" applyProtection="0"/>
    <xf numFmtId="0" fontId="41" fillId="57" borderId="82" applyNumberFormat="0" applyAlignment="0" applyProtection="0"/>
    <xf numFmtId="0" fontId="41" fillId="42" borderId="93" applyNumberFormat="0" applyAlignment="0" applyProtection="0"/>
    <xf numFmtId="0" fontId="41" fillId="57" borderId="64" applyNumberFormat="0" applyAlignment="0" applyProtection="0"/>
    <xf numFmtId="0" fontId="41" fillId="57" borderId="86" applyNumberFormat="0" applyAlignment="0" applyProtection="0"/>
    <xf numFmtId="0" fontId="41" fillId="57" borderId="75" applyNumberFormat="0" applyAlignment="0" applyProtection="0"/>
    <xf numFmtId="0" fontId="45" fillId="55" borderId="43" applyNumberFormat="0" applyAlignment="0" applyProtection="0"/>
    <xf numFmtId="0" fontId="1" fillId="34" borderId="71" applyNumberFormat="0" applyProtection="0">
      <alignment horizontal="left" vertical="center" indent="1"/>
    </xf>
    <xf numFmtId="0" fontId="41" fillId="42" borderId="107" applyNumberFormat="0" applyAlignment="0" applyProtection="0"/>
    <xf numFmtId="0" fontId="41" fillId="42" borderId="68" applyNumberFormat="0" applyAlignment="0" applyProtection="0"/>
    <xf numFmtId="0" fontId="34" fillId="55" borderId="82" applyNumberFormat="0" applyAlignment="0" applyProtection="0"/>
    <xf numFmtId="0" fontId="44" fillId="58" borderId="126" applyNumberFormat="0" applyFont="0" applyAlignment="0" applyProtection="0"/>
    <xf numFmtId="0" fontId="41" fillId="42" borderId="125" applyNumberFormat="0" applyAlignment="0" applyProtection="0"/>
    <xf numFmtId="0" fontId="41" fillId="42" borderId="75" applyNumberFormat="0" applyAlignment="0" applyProtection="0"/>
    <xf numFmtId="0" fontId="41" fillId="57" borderId="75" applyNumberFormat="0" applyAlignment="0" applyProtection="0"/>
    <xf numFmtId="10" fontId="2" fillId="36" borderId="105" applyNumberFormat="0" applyBorder="0" applyAlignment="0" applyProtection="0"/>
    <xf numFmtId="0" fontId="41" fillId="57" borderId="114" applyNumberFormat="0" applyAlignment="0" applyProtection="0"/>
    <xf numFmtId="0" fontId="63" fillId="61" borderId="68" applyNumberFormat="0" applyAlignment="0" applyProtection="0"/>
    <xf numFmtId="0" fontId="74" fillId="58" borderId="126" applyNumberFormat="0" applyFont="0" applyAlignment="0" applyProtection="0"/>
    <xf numFmtId="0" fontId="1" fillId="0" borderId="0"/>
    <xf numFmtId="0" fontId="92" fillId="63" borderId="32" applyBorder="0"/>
    <xf numFmtId="0" fontId="41" fillId="42" borderId="107" applyNumberFormat="0" applyAlignment="0" applyProtection="0"/>
    <xf numFmtId="0" fontId="41" fillId="57" borderId="40" applyNumberFormat="0" applyAlignment="0" applyProtection="0"/>
    <xf numFmtId="0" fontId="41" fillId="57" borderId="40" applyNumberFormat="0" applyAlignment="0" applyProtection="0"/>
    <xf numFmtId="0" fontId="41" fillId="42" borderId="40" applyNumberFormat="0" applyAlignment="0" applyProtection="0"/>
    <xf numFmtId="0" fontId="41" fillId="42" borderId="82" applyNumberFormat="0" applyAlignment="0" applyProtection="0"/>
    <xf numFmtId="0" fontId="92" fillId="0" borderId="38" applyAlignment="0">
      <alignment horizontal="right"/>
    </xf>
    <xf numFmtId="0" fontId="44" fillId="58" borderId="41" applyNumberFormat="0" applyFont="0" applyAlignment="0" applyProtection="0"/>
    <xf numFmtId="0" fontId="41" fillId="42" borderId="40" applyNumberFormat="0" applyAlignment="0" applyProtection="0"/>
    <xf numFmtId="0" fontId="41" fillId="42" borderId="40" applyNumberFormat="0" applyAlignment="0" applyProtection="0"/>
    <xf numFmtId="0" fontId="41" fillId="57" borderId="40" applyNumberFormat="0" applyAlignment="0" applyProtection="0"/>
    <xf numFmtId="0" fontId="41" fillId="57" borderId="75" applyNumberFormat="0" applyAlignment="0" applyProtection="0"/>
    <xf numFmtId="0" fontId="45" fillId="61" borderId="89" applyNumberFormat="0" applyAlignment="0" applyProtection="0"/>
    <xf numFmtId="0" fontId="41" fillId="42" borderId="114" applyNumberFormat="0" applyAlignment="0" applyProtection="0"/>
    <xf numFmtId="0" fontId="41" fillId="42" borderId="75" applyNumberFormat="0" applyAlignment="0" applyProtection="0"/>
    <xf numFmtId="0" fontId="1" fillId="0" borderId="0"/>
    <xf numFmtId="0" fontId="44" fillId="58" borderId="57" applyNumberFormat="0" applyFont="0" applyAlignment="0" applyProtection="0"/>
    <xf numFmtId="0" fontId="41" fillId="42" borderId="64" applyNumberFormat="0" applyAlignment="0" applyProtection="0"/>
    <xf numFmtId="0" fontId="41" fillId="57" borderId="68" applyNumberFormat="0" applyAlignment="0" applyProtection="0"/>
    <xf numFmtId="0" fontId="41" fillId="57" borderId="107" applyNumberFormat="0" applyAlignment="0" applyProtection="0"/>
    <xf numFmtId="0" fontId="41" fillId="57" borderId="107" applyNumberFormat="0" applyAlignment="0" applyProtection="0"/>
    <xf numFmtId="0" fontId="74" fillId="58" borderId="69" applyNumberFormat="0" applyFont="0" applyAlignment="0" applyProtection="0"/>
    <xf numFmtId="0" fontId="92" fillId="0" borderId="73" applyAlignment="0">
      <alignment horizontal="right"/>
    </xf>
    <xf numFmtId="0" fontId="34" fillId="55" borderId="75" applyNumberFormat="0" applyAlignment="0" applyProtection="0"/>
    <xf numFmtId="0" fontId="41" fillId="42" borderId="68" applyNumberFormat="0" applyAlignment="0" applyProtection="0"/>
    <xf numFmtId="0" fontId="41" fillId="57" borderId="114" applyNumberFormat="0" applyAlignment="0" applyProtection="0"/>
    <xf numFmtId="0" fontId="41" fillId="42" borderId="86" applyNumberFormat="0" applyAlignment="0" applyProtection="0"/>
    <xf numFmtId="0" fontId="41" fillId="42" borderId="86" applyNumberFormat="0" applyAlignment="0" applyProtection="0"/>
    <xf numFmtId="0" fontId="92" fillId="63" borderId="85" applyBorder="0"/>
    <xf numFmtId="0" fontId="1" fillId="0" borderId="0"/>
    <xf numFmtId="0" fontId="41" fillId="57" borderId="75" applyNumberFormat="0" applyAlignment="0" applyProtection="0"/>
    <xf numFmtId="0" fontId="20" fillId="0" borderId="72">
      <alignment horizontal="left" vertical="center"/>
    </xf>
    <xf numFmtId="0" fontId="41" fillId="57" borderId="125" applyNumberFormat="0" applyAlignment="0" applyProtection="0"/>
    <xf numFmtId="0" fontId="41" fillId="57" borderId="100" applyNumberFormat="0" applyAlignment="0" applyProtection="0"/>
    <xf numFmtId="0" fontId="41" fillId="42" borderId="68" applyNumberFormat="0" applyAlignment="0" applyProtection="0"/>
    <xf numFmtId="0" fontId="1" fillId="58" borderId="101" applyNumberFormat="0" applyFont="0" applyAlignment="0" applyProtection="0"/>
    <xf numFmtId="0" fontId="34" fillId="55" borderId="107" applyNumberFormat="0" applyAlignment="0" applyProtection="0"/>
    <xf numFmtId="0" fontId="41" fillId="57" borderId="75" applyNumberFormat="0" applyAlignment="0" applyProtection="0"/>
    <xf numFmtId="0" fontId="63" fillId="61" borderId="75" applyNumberFormat="0" applyAlignment="0" applyProtection="0"/>
    <xf numFmtId="0" fontId="41" fillId="42" borderId="68" applyNumberFormat="0" applyAlignment="0" applyProtection="0"/>
    <xf numFmtId="0" fontId="41" fillId="57" borderId="68" applyNumberFormat="0" applyAlignment="0" applyProtection="0"/>
    <xf numFmtId="0" fontId="41" fillId="57" borderId="68" applyNumberFormat="0" applyAlignment="0" applyProtection="0"/>
    <xf numFmtId="0" fontId="45" fillId="55" borderId="71" applyNumberFormat="0" applyAlignment="0" applyProtection="0"/>
    <xf numFmtId="0" fontId="41" fillId="57" borderId="68" applyNumberFormat="0" applyAlignment="0" applyProtection="0"/>
    <xf numFmtId="0" fontId="1" fillId="34" borderId="71" applyNumberFormat="0" applyProtection="0">
      <alignment horizontal="left" vertical="center" indent="1"/>
    </xf>
    <xf numFmtId="0" fontId="41" fillId="42" borderId="68" applyNumberFormat="0" applyAlignment="0" applyProtection="0"/>
    <xf numFmtId="0" fontId="92" fillId="0" borderId="112" applyAlignment="0">
      <alignment horizontal="right"/>
    </xf>
    <xf numFmtId="0" fontId="1" fillId="58" borderId="69" applyNumberFormat="0" applyFont="0" applyAlignment="0" applyProtection="0"/>
    <xf numFmtId="0" fontId="41" fillId="57" borderId="107" applyNumberFormat="0" applyAlignment="0" applyProtection="0"/>
    <xf numFmtId="0" fontId="41" fillId="57" borderId="64" applyNumberFormat="0" applyAlignment="0" applyProtection="0"/>
    <xf numFmtId="4" fontId="58" fillId="62" borderId="128" applyNumberFormat="0" applyProtection="0">
      <alignment horizontal="right" vertical="center"/>
    </xf>
    <xf numFmtId="0" fontId="45" fillId="61" borderId="110" applyNumberFormat="0" applyAlignment="0" applyProtection="0"/>
    <xf numFmtId="0" fontId="41" fillId="57" borderId="68" applyNumberFormat="0" applyAlignment="0" applyProtection="0"/>
    <xf numFmtId="10" fontId="2" fillId="36" borderId="62" applyNumberFormat="0" applyBorder="0" applyAlignment="0" applyProtection="0"/>
    <xf numFmtId="0" fontId="1" fillId="0" borderId="0"/>
    <xf numFmtId="0" fontId="41" fillId="42" borderId="86" applyNumberFormat="0" applyAlignment="0" applyProtection="0"/>
    <xf numFmtId="0" fontId="74" fillId="58" borderId="83" applyNumberFormat="0" applyFont="0" applyAlignment="0" applyProtection="0"/>
    <xf numFmtId="0" fontId="41" fillId="42" borderId="118" applyNumberFormat="0" applyAlignment="0" applyProtection="0"/>
    <xf numFmtId="4" fontId="58" fillId="62" borderId="89" applyNumberFormat="0" applyProtection="0">
      <alignment horizontal="right" vertical="center"/>
    </xf>
    <xf numFmtId="0" fontId="45" fillId="55" borderId="71" applyNumberFormat="0" applyAlignment="0" applyProtection="0"/>
    <xf numFmtId="0" fontId="41" fillId="57" borderId="64" applyNumberFormat="0" applyAlignment="0" applyProtection="0"/>
    <xf numFmtId="0" fontId="41" fillId="42" borderId="100" applyNumberFormat="0" applyAlignment="0" applyProtection="0"/>
    <xf numFmtId="0" fontId="41" fillId="57" borderId="114" applyNumberFormat="0" applyAlignment="0" applyProtection="0"/>
    <xf numFmtId="0" fontId="92" fillId="0" borderId="98" applyAlignment="0">
      <alignment horizontal="right"/>
    </xf>
    <xf numFmtId="0" fontId="41" fillId="57" borderId="114" applyNumberFormat="0" applyAlignment="0" applyProtection="0"/>
    <xf numFmtId="0" fontId="47" fillId="0" borderId="53" applyNumberFormat="0" applyFill="0" applyAlignment="0" applyProtection="0"/>
    <xf numFmtId="0" fontId="41" fillId="42" borderId="51" applyNumberFormat="0" applyAlignment="0" applyProtection="0"/>
    <xf numFmtId="0" fontId="34" fillId="55" borderId="107" applyNumberFormat="0" applyAlignment="0" applyProtection="0"/>
    <xf numFmtId="0" fontId="41" fillId="57" borderId="107" applyNumberFormat="0" applyAlignment="0" applyProtection="0"/>
    <xf numFmtId="0" fontId="41" fillId="57" borderId="51" applyNumberFormat="0" applyAlignment="0" applyProtection="0"/>
    <xf numFmtId="0" fontId="41" fillId="57" borderId="51" applyNumberFormat="0" applyAlignment="0" applyProtection="0"/>
    <xf numFmtId="0" fontId="41" fillId="57" borderId="51" applyNumberFormat="0" applyAlignment="0" applyProtection="0"/>
    <xf numFmtId="0" fontId="41" fillId="57" borderId="68" applyNumberFormat="0" applyAlignment="0" applyProtection="0"/>
    <xf numFmtId="0" fontId="41" fillId="57" borderId="118" applyNumberFormat="0" applyAlignment="0" applyProtection="0"/>
    <xf numFmtId="0" fontId="1" fillId="34" borderId="89" applyNumberFormat="0" applyProtection="0">
      <alignment horizontal="left" vertical="center" indent="1"/>
    </xf>
    <xf numFmtId="0" fontId="45" fillId="55" borderId="110" applyNumberFormat="0" applyAlignment="0" applyProtection="0"/>
    <xf numFmtId="0" fontId="41" fillId="57" borderId="82" applyNumberFormat="0" applyAlignment="0" applyProtection="0"/>
    <xf numFmtId="0" fontId="34" fillId="55" borderId="64" applyNumberFormat="0" applyAlignment="0" applyProtection="0"/>
    <xf numFmtId="0" fontId="47" fillId="0" borderId="88" applyNumberFormat="0" applyFill="0" applyAlignment="0" applyProtection="0"/>
    <xf numFmtId="0" fontId="34" fillId="55" borderId="47" applyNumberFormat="0" applyAlignment="0" applyProtection="0"/>
    <xf numFmtId="0" fontId="41" fillId="42" borderId="64" applyNumberFormat="0" applyAlignment="0" applyProtection="0"/>
    <xf numFmtId="0" fontId="45" fillId="61" borderId="78" applyNumberFormat="0" applyAlignment="0" applyProtection="0"/>
    <xf numFmtId="0" fontId="1" fillId="0" borderId="0"/>
    <xf numFmtId="0" fontId="92" fillId="63" borderId="39" applyBorder="0"/>
    <xf numFmtId="0" fontId="41" fillId="57" borderId="93" applyNumberFormat="0" applyAlignment="0" applyProtection="0"/>
    <xf numFmtId="10" fontId="2" fillId="36" borderId="91" applyNumberFormat="0" applyBorder="0" applyAlignment="0" applyProtection="0"/>
    <xf numFmtId="0" fontId="41" fillId="57" borderId="82" applyNumberFormat="0" applyAlignment="0" applyProtection="0"/>
    <xf numFmtId="0" fontId="41" fillId="42" borderId="64" applyNumberFormat="0" applyAlignment="0" applyProtection="0"/>
    <xf numFmtId="0" fontId="41" fillId="42" borderId="82" applyNumberFormat="0" applyAlignment="0" applyProtection="0"/>
    <xf numFmtId="0" fontId="41" fillId="57" borderId="68" applyNumberFormat="0" applyAlignment="0" applyProtection="0"/>
    <xf numFmtId="0" fontId="41" fillId="57" borderId="86" applyNumberFormat="0" applyAlignment="0" applyProtection="0"/>
    <xf numFmtId="0" fontId="1" fillId="58" borderId="115" applyNumberFormat="0" applyFont="0" applyAlignment="0" applyProtection="0"/>
    <xf numFmtId="0" fontId="47" fillId="0" borderId="127" applyNumberFormat="0" applyFill="0" applyAlignment="0" applyProtection="0"/>
    <xf numFmtId="0" fontId="41" fillId="42" borderId="75" applyNumberFormat="0" applyAlignment="0" applyProtection="0"/>
    <xf numFmtId="0" fontId="47" fillId="0" borderId="35" applyNumberFormat="0" applyFill="0" applyAlignment="0" applyProtection="0"/>
    <xf numFmtId="0" fontId="1" fillId="58" borderId="76" applyNumberFormat="0" applyFont="0" applyAlignment="0" applyProtection="0"/>
    <xf numFmtId="0" fontId="74" fillId="58" borderId="83" applyNumberFormat="0" applyFont="0" applyAlignment="0" applyProtection="0"/>
    <xf numFmtId="0" fontId="41" fillId="42" borderId="68" applyNumberFormat="0" applyAlignment="0" applyProtection="0"/>
    <xf numFmtId="0" fontId="41" fillId="42" borderId="64" applyNumberFormat="0" applyAlignment="0" applyProtection="0"/>
    <xf numFmtId="0" fontId="41" fillId="57" borderId="107" applyNumberFormat="0" applyAlignment="0" applyProtection="0"/>
    <xf numFmtId="0" fontId="1" fillId="0" borderId="0"/>
    <xf numFmtId="0" fontId="44" fillId="58" borderId="65" applyNumberFormat="0" applyFont="0" applyAlignment="0" applyProtection="0"/>
    <xf numFmtId="0" fontId="45" fillId="55" borderId="78" applyNumberFormat="0" applyAlignment="0" applyProtection="0"/>
    <xf numFmtId="0" fontId="41" fillId="57" borderId="60" applyNumberFormat="0" applyAlignment="0" applyProtection="0"/>
    <xf numFmtId="0" fontId="41" fillId="42" borderId="60" applyNumberFormat="0" applyAlignment="0" applyProtection="0"/>
    <xf numFmtId="10" fontId="2" fillId="36" borderId="58" applyNumberFormat="0" applyBorder="0" applyAlignment="0" applyProtection="0"/>
    <xf numFmtId="0" fontId="41" fillId="57" borderId="100" applyNumberFormat="0" applyAlignment="0" applyProtection="0"/>
    <xf numFmtId="0" fontId="74" fillId="58" borderId="87" applyNumberFormat="0" applyFont="0" applyAlignment="0" applyProtection="0"/>
    <xf numFmtId="0" fontId="74" fillId="58" borderId="34" applyNumberFormat="0" applyFont="0" applyAlignment="0" applyProtection="0"/>
    <xf numFmtId="0" fontId="1" fillId="58" borderId="34" applyNumberFormat="0" applyFont="0" applyAlignment="0" applyProtection="0"/>
    <xf numFmtId="0" fontId="41" fillId="42" borderId="86" applyNumberFormat="0" applyAlignment="0" applyProtection="0"/>
    <xf numFmtId="0" fontId="41" fillId="57" borderId="68" applyNumberFormat="0" applyAlignment="0" applyProtection="0"/>
    <xf numFmtId="0" fontId="41" fillId="57" borderId="64" applyNumberFormat="0" applyAlignment="0" applyProtection="0"/>
    <xf numFmtId="0" fontId="41" fillId="42" borderId="100" applyNumberFormat="0" applyAlignment="0" applyProtection="0"/>
    <xf numFmtId="0" fontId="41" fillId="57" borderId="86" applyNumberFormat="0" applyAlignment="0" applyProtection="0"/>
    <xf numFmtId="0" fontId="41" fillId="42" borderId="68" applyNumberFormat="0" applyAlignment="0" applyProtection="0"/>
    <xf numFmtId="0" fontId="41" fillId="42" borderId="68" applyNumberFormat="0" applyAlignment="0" applyProtection="0"/>
    <xf numFmtId="0" fontId="41" fillId="57" borderId="114" applyNumberFormat="0" applyAlignment="0" applyProtection="0"/>
    <xf numFmtId="0" fontId="41" fillId="42" borderId="33" applyNumberFormat="0" applyAlignment="0" applyProtection="0"/>
    <xf numFmtId="0" fontId="41" fillId="57" borderId="33" applyNumberFormat="0" applyAlignment="0" applyProtection="0"/>
    <xf numFmtId="0" fontId="41" fillId="57" borderId="33" applyNumberFormat="0" applyAlignment="0" applyProtection="0"/>
    <xf numFmtId="0" fontId="41" fillId="57" borderId="33" applyNumberFormat="0" applyAlignment="0" applyProtection="0"/>
    <xf numFmtId="0" fontId="41" fillId="42" borderId="33" applyNumberFormat="0" applyAlignment="0" applyProtection="0"/>
    <xf numFmtId="0" fontId="41" fillId="57" borderId="33" applyNumberFormat="0" applyAlignment="0" applyProtection="0"/>
    <xf numFmtId="0" fontId="41" fillId="57" borderId="33" applyNumberFormat="0" applyAlignment="0" applyProtection="0"/>
    <xf numFmtId="0" fontId="41" fillId="57" borderId="33" applyNumberFormat="0" applyAlignment="0" applyProtection="0"/>
    <xf numFmtId="0" fontId="41" fillId="57" borderId="33" applyNumberFormat="0" applyAlignment="0" applyProtection="0"/>
    <xf numFmtId="0" fontId="41" fillId="57" borderId="33" applyNumberFormat="0" applyAlignment="0" applyProtection="0"/>
    <xf numFmtId="0" fontId="41" fillId="57" borderId="33" applyNumberFormat="0" applyAlignment="0" applyProtection="0"/>
    <xf numFmtId="0" fontId="41" fillId="57" borderId="33" applyNumberFormat="0" applyAlignment="0" applyProtection="0"/>
    <xf numFmtId="0" fontId="41" fillId="57" borderId="33" applyNumberFormat="0" applyAlignment="0" applyProtection="0"/>
    <xf numFmtId="0" fontId="41" fillId="42" borderId="33" applyNumberFormat="0" applyAlignment="0" applyProtection="0"/>
    <xf numFmtId="0" fontId="41" fillId="57" borderId="33" applyNumberFormat="0" applyAlignment="0" applyProtection="0"/>
    <xf numFmtId="0" fontId="41" fillId="42" borderId="33" applyNumberFormat="0" applyAlignment="0" applyProtection="0"/>
    <xf numFmtId="10" fontId="2" fillId="36" borderId="31" applyNumberFormat="0" applyBorder="0" applyAlignment="0" applyProtection="0"/>
    <xf numFmtId="0" fontId="34" fillId="55" borderId="64" applyNumberFormat="0" applyAlignment="0" applyProtection="0"/>
    <xf numFmtId="0" fontId="1" fillId="58" borderId="83" applyNumberFormat="0" applyFont="0" applyAlignment="0" applyProtection="0"/>
    <xf numFmtId="0" fontId="1" fillId="34" borderId="71" applyNumberFormat="0" applyProtection="0">
      <alignment horizontal="left" vertical="center" indent="1"/>
    </xf>
    <xf numFmtId="0" fontId="1" fillId="0" borderId="0"/>
    <xf numFmtId="0" fontId="44" fillId="58" borderId="76" applyNumberFormat="0" applyFont="0" applyAlignment="0" applyProtection="0"/>
    <xf numFmtId="0" fontId="1" fillId="0" borderId="0"/>
    <xf numFmtId="0" fontId="34" fillId="55" borderId="68" applyNumberFormat="0" applyAlignment="0" applyProtection="0"/>
    <xf numFmtId="0" fontId="41" fillId="42" borderId="86" applyNumberFormat="0" applyAlignment="0" applyProtection="0"/>
    <xf numFmtId="0" fontId="41" fillId="57" borderId="68" applyNumberFormat="0" applyAlignment="0" applyProtection="0"/>
    <xf numFmtId="0" fontId="41" fillId="57" borderId="75" applyNumberFormat="0" applyAlignment="0" applyProtection="0"/>
    <xf numFmtId="0" fontId="41" fillId="42" borderId="114" applyNumberFormat="0" applyAlignment="0" applyProtection="0"/>
    <xf numFmtId="4" fontId="58" fillId="62" borderId="78" applyNumberFormat="0" applyProtection="0">
      <alignment horizontal="right" vertical="center"/>
    </xf>
    <xf numFmtId="0" fontId="41" fillId="42" borderId="107" applyNumberFormat="0" applyAlignment="0" applyProtection="0"/>
    <xf numFmtId="0" fontId="41" fillId="57" borderId="68" applyNumberFormat="0" applyAlignment="0" applyProtection="0"/>
    <xf numFmtId="0" fontId="74" fillId="58" borderId="69" applyNumberFormat="0" applyFont="0" applyAlignment="0" applyProtection="0"/>
    <xf numFmtId="0" fontId="41" fillId="42" borderId="86" applyNumberFormat="0" applyAlignment="0" applyProtection="0"/>
    <xf numFmtId="0" fontId="20" fillId="0" borderId="79">
      <alignment horizontal="left" vertical="center"/>
    </xf>
    <xf numFmtId="0" fontId="41" fillId="57" borderId="68" applyNumberFormat="0" applyAlignment="0" applyProtection="0"/>
    <xf numFmtId="4" fontId="58" fillId="62" borderId="110" applyNumberFormat="0" applyProtection="0">
      <alignment horizontal="right" vertical="center"/>
    </xf>
    <xf numFmtId="0" fontId="41" fillId="42" borderId="114" applyNumberFormat="0" applyAlignment="0" applyProtection="0"/>
    <xf numFmtId="0" fontId="41" fillId="57" borderId="82" applyNumberFormat="0" applyAlignment="0" applyProtection="0"/>
    <xf numFmtId="0" fontId="41" fillId="57" borderId="114" applyNumberFormat="0" applyAlignment="0" applyProtection="0"/>
    <xf numFmtId="0" fontId="41" fillId="42" borderId="107" applyNumberFormat="0" applyAlignment="0" applyProtection="0"/>
    <xf numFmtId="0" fontId="41" fillId="42" borderId="82" applyNumberFormat="0" applyAlignment="0" applyProtection="0"/>
    <xf numFmtId="0" fontId="41" fillId="57" borderId="82" applyNumberFormat="0" applyAlignment="0" applyProtection="0"/>
    <xf numFmtId="0" fontId="41" fillId="57" borderId="75" applyNumberFormat="0" applyAlignment="0" applyProtection="0"/>
    <xf numFmtId="0" fontId="41" fillId="42" borderId="75" applyNumberFormat="0" applyAlignment="0" applyProtection="0"/>
    <xf numFmtId="0" fontId="41" fillId="57" borderId="114" applyNumberFormat="0" applyAlignment="0" applyProtection="0"/>
    <xf numFmtId="0" fontId="41" fillId="42" borderId="114" applyNumberFormat="0" applyAlignment="0" applyProtection="0"/>
    <xf numFmtId="0" fontId="41" fillId="57" borderId="107" applyNumberFormat="0" applyAlignment="0" applyProtection="0"/>
    <xf numFmtId="0" fontId="63" fillId="61" borderId="33" applyNumberFormat="0" applyAlignment="0" applyProtection="0"/>
    <xf numFmtId="0" fontId="34" fillId="55" borderId="33" applyNumberFormat="0" applyAlignment="0" applyProtection="0"/>
    <xf numFmtId="0" fontId="47" fillId="0" borderId="42" applyNumberFormat="0" applyFill="0" applyAlignment="0" applyProtection="0"/>
    <xf numFmtId="0" fontId="34" fillId="55" borderId="68" applyNumberFormat="0" applyAlignment="0" applyProtection="0"/>
    <xf numFmtId="0" fontId="1" fillId="0" borderId="0"/>
    <xf numFmtId="0" fontId="41" fillId="57" borderId="68" applyNumberFormat="0" applyAlignment="0" applyProtection="0"/>
    <xf numFmtId="0" fontId="41" fillId="57" borderId="68" applyNumberFormat="0" applyAlignment="0" applyProtection="0"/>
    <xf numFmtId="0" fontId="74" fillId="58" borderId="94" applyNumberFormat="0" applyFont="0" applyAlignment="0" applyProtection="0"/>
    <xf numFmtId="0" fontId="1" fillId="34" borderId="78" applyNumberFormat="0" applyProtection="0">
      <alignment horizontal="left" vertical="center" indent="1"/>
    </xf>
    <xf numFmtId="0" fontId="41" fillId="57" borderId="75" applyNumberFormat="0" applyAlignment="0" applyProtection="0"/>
    <xf numFmtId="0" fontId="41" fillId="42" borderId="114" applyNumberFormat="0" applyAlignment="0" applyProtection="0"/>
    <xf numFmtId="0" fontId="47" fillId="0" borderId="77" applyNumberFormat="0" applyFill="0" applyAlignment="0" applyProtection="0"/>
    <xf numFmtId="0" fontId="41" fillId="57" borderId="68" applyNumberFormat="0" applyAlignment="0" applyProtection="0"/>
    <xf numFmtId="0" fontId="20" fillId="0" borderId="90">
      <alignment horizontal="left" vertical="center"/>
    </xf>
    <xf numFmtId="0" fontId="74" fillId="58" borderId="41" applyNumberFormat="0" applyFont="0" applyAlignment="0" applyProtection="0"/>
    <xf numFmtId="0" fontId="1" fillId="58" borderId="41" applyNumberFormat="0" applyFont="0" applyAlignment="0" applyProtection="0"/>
    <xf numFmtId="0" fontId="41" fillId="57" borderId="75" applyNumberFormat="0" applyAlignment="0" applyProtection="0"/>
    <xf numFmtId="0" fontId="41" fillId="57" borderId="82" applyNumberFormat="0" applyAlignment="0" applyProtection="0"/>
    <xf numFmtId="0" fontId="41" fillId="42" borderId="86" applyNumberFormat="0" applyAlignment="0" applyProtection="0"/>
    <xf numFmtId="0" fontId="41" fillId="42" borderId="82" applyNumberFormat="0" applyAlignment="0" applyProtection="0"/>
    <xf numFmtId="0" fontId="41" fillId="42" borderId="75" applyNumberFormat="0" applyAlignment="0" applyProtection="0"/>
    <xf numFmtId="0" fontId="41" fillId="57" borderId="82" applyNumberFormat="0" applyAlignment="0" applyProtection="0"/>
    <xf numFmtId="0" fontId="41" fillId="57" borderId="75" applyNumberFormat="0" applyAlignment="0" applyProtection="0"/>
    <xf numFmtId="0" fontId="63" fillId="61" borderId="86" applyNumberFormat="0" applyAlignment="0" applyProtection="0"/>
    <xf numFmtId="0" fontId="41" fillId="57" borderId="114" applyNumberFormat="0" applyAlignment="0" applyProtection="0"/>
    <xf numFmtId="0" fontId="1" fillId="34" borderId="78" applyNumberFormat="0" applyProtection="0">
      <alignment horizontal="left" vertical="center" indent="1"/>
    </xf>
    <xf numFmtId="0" fontId="41" fillId="57" borderId="75" applyNumberFormat="0" applyAlignment="0" applyProtection="0"/>
    <xf numFmtId="0" fontId="1" fillId="34" borderId="78" applyNumberFormat="0" applyProtection="0">
      <alignment horizontal="left" vertical="center" indent="1"/>
    </xf>
    <xf numFmtId="0" fontId="41" fillId="42" borderId="82" applyNumberFormat="0" applyAlignment="0" applyProtection="0"/>
    <xf numFmtId="0" fontId="41" fillId="42" borderId="125" applyNumberFormat="0" applyAlignment="0" applyProtection="0"/>
    <xf numFmtId="0" fontId="41" fillId="57" borderId="40" applyNumberFormat="0" applyAlignment="0" applyProtection="0"/>
    <xf numFmtId="0" fontId="41" fillId="57" borderId="40" applyNumberFormat="0" applyAlignment="0" applyProtection="0"/>
    <xf numFmtId="0" fontId="41" fillId="57" borderId="40" applyNumberFormat="0" applyAlignment="0" applyProtection="0"/>
    <xf numFmtId="0" fontId="41" fillId="42" borderId="40" applyNumberFormat="0" applyAlignment="0" applyProtection="0"/>
    <xf numFmtId="0" fontId="41" fillId="42" borderId="40" applyNumberFormat="0" applyAlignment="0" applyProtection="0"/>
    <xf numFmtId="0" fontId="41" fillId="57" borderId="40" applyNumberFormat="0" applyAlignment="0" applyProtection="0"/>
    <xf numFmtId="0" fontId="41" fillId="57" borderId="40" applyNumberFormat="0" applyAlignment="0" applyProtection="0"/>
    <xf numFmtId="0" fontId="41" fillId="57" borderId="40" applyNumberFormat="0" applyAlignment="0" applyProtection="0"/>
    <xf numFmtId="0" fontId="41" fillId="57" borderId="40" applyNumberFormat="0" applyAlignment="0" applyProtection="0"/>
    <xf numFmtId="0" fontId="41" fillId="57" borderId="40" applyNumberFormat="0" applyAlignment="0" applyProtection="0"/>
    <xf numFmtId="0" fontId="41" fillId="57" borderId="40" applyNumberFormat="0" applyAlignment="0" applyProtection="0"/>
    <xf numFmtId="0" fontId="41" fillId="57" borderId="40" applyNumberFormat="0" applyAlignment="0" applyProtection="0"/>
    <xf numFmtId="0" fontId="41" fillId="57" borderId="40" applyNumberFormat="0" applyAlignment="0" applyProtection="0"/>
    <xf numFmtId="0" fontId="41" fillId="57" borderId="40" applyNumberFormat="0" applyAlignment="0" applyProtection="0"/>
    <xf numFmtId="0" fontId="41" fillId="42" borderId="40" applyNumberFormat="0" applyAlignment="0" applyProtection="0"/>
    <xf numFmtId="0" fontId="41" fillId="57" borderId="40" applyNumberFormat="0" applyAlignment="0" applyProtection="0"/>
    <xf numFmtId="0" fontId="41" fillId="42" borderId="40" applyNumberFormat="0" applyAlignment="0" applyProtection="0"/>
    <xf numFmtId="10" fontId="2" fillId="36" borderId="38" applyNumberFormat="0" applyBorder="0" applyAlignment="0" applyProtection="0"/>
    <xf numFmtId="0" fontId="41" fillId="42" borderId="107" applyNumberFormat="0" applyAlignment="0" applyProtection="0"/>
    <xf numFmtId="0" fontId="41" fillId="57" borderId="86" applyNumberFormat="0" applyAlignment="0" applyProtection="0"/>
    <xf numFmtId="0" fontId="63" fillId="61" borderId="107" applyNumberFormat="0" applyAlignment="0" applyProtection="0"/>
    <xf numFmtId="0" fontId="74" fillId="58" borderId="52" applyNumberFormat="0" applyFont="0" applyAlignment="0" applyProtection="0"/>
    <xf numFmtId="0" fontId="1" fillId="58" borderId="52" applyNumberFormat="0" applyFont="0" applyAlignment="0" applyProtection="0"/>
    <xf numFmtId="0" fontId="1" fillId="34" borderId="128" applyNumberFormat="0" applyProtection="0">
      <alignment horizontal="left" vertical="center" indent="1"/>
    </xf>
    <xf numFmtId="10" fontId="2" fillId="36" borderId="112" applyNumberFormat="0" applyBorder="0" applyAlignment="0" applyProtection="0"/>
    <xf numFmtId="0" fontId="41" fillId="57" borderId="75" applyNumberFormat="0" applyAlignment="0" applyProtection="0"/>
    <xf numFmtId="0" fontId="41" fillId="57" borderId="107" applyNumberFormat="0" applyAlignment="0" applyProtection="0"/>
    <xf numFmtId="0" fontId="44" fillId="58" borderId="108" applyNumberFormat="0" applyFont="0" applyAlignment="0" applyProtection="0"/>
    <xf numFmtId="0" fontId="41" fillId="57" borderId="107" applyNumberFormat="0" applyAlignment="0" applyProtection="0"/>
    <xf numFmtId="0" fontId="41" fillId="42" borderId="51" applyNumberFormat="0" applyAlignment="0" applyProtection="0"/>
    <xf numFmtId="0" fontId="41" fillId="57" borderId="51" applyNumberFormat="0" applyAlignment="0" applyProtection="0"/>
    <xf numFmtId="0" fontId="41" fillId="42" borderId="51" applyNumberFormat="0" applyAlignment="0" applyProtection="0"/>
    <xf numFmtId="0" fontId="41" fillId="57" borderId="51" applyNumberFormat="0" applyAlignment="0" applyProtection="0"/>
    <xf numFmtId="0" fontId="20" fillId="0" borderId="129">
      <alignment horizontal="left" vertical="center"/>
    </xf>
    <xf numFmtId="0" fontId="41" fillId="57" borderId="51" applyNumberFormat="0" applyAlignment="0" applyProtection="0"/>
    <xf numFmtId="0" fontId="41" fillId="57" borderId="51" applyNumberFormat="0" applyAlignment="0" applyProtection="0"/>
    <xf numFmtId="0" fontId="41" fillId="57" borderId="51" applyNumberFormat="0" applyAlignment="0" applyProtection="0"/>
    <xf numFmtId="0" fontId="41" fillId="57" borderId="51" applyNumberFormat="0" applyAlignment="0" applyProtection="0"/>
    <xf numFmtId="0" fontId="41" fillId="57" borderId="51" applyNumberFormat="0" applyAlignment="0" applyProtection="0"/>
    <xf numFmtId="0" fontId="41" fillId="57" borderId="51" applyNumberFormat="0" applyAlignment="0" applyProtection="0"/>
    <xf numFmtId="0" fontId="41" fillId="42" borderId="51" applyNumberFormat="0" applyAlignment="0" applyProtection="0"/>
    <xf numFmtId="0" fontId="41" fillId="57" borderId="51" applyNumberFormat="0" applyAlignment="0" applyProtection="0"/>
    <xf numFmtId="0" fontId="41" fillId="42" borderId="51" applyNumberFormat="0" applyAlignment="0" applyProtection="0"/>
    <xf numFmtId="10" fontId="2" fillId="36" borderId="49" applyNumberFormat="0" applyBorder="0" applyAlignment="0" applyProtection="0"/>
    <xf numFmtId="0" fontId="41" fillId="57" borderId="125" applyNumberFormat="0" applyAlignment="0" applyProtection="0"/>
    <xf numFmtId="0" fontId="41" fillId="57" borderId="93" applyNumberFormat="0" applyAlignment="0" applyProtection="0"/>
    <xf numFmtId="0" fontId="41" fillId="57" borderId="93" applyNumberFormat="0" applyAlignment="0" applyProtection="0"/>
    <xf numFmtId="0" fontId="41" fillId="42" borderId="60" applyNumberFormat="0" applyAlignment="0" applyProtection="0"/>
    <xf numFmtId="0" fontId="41" fillId="57" borderId="60" applyNumberFormat="0" applyAlignment="0" applyProtection="0"/>
    <xf numFmtId="0" fontId="41" fillId="57" borderId="60" applyNumberFormat="0" applyAlignment="0" applyProtection="0"/>
    <xf numFmtId="0" fontId="41" fillId="57" borderId="60" applyNumberFormat="0" applyAlignment="0" applyProtection="0"/>
    <xf numFmtId="0" fontId="41" fillId="42" borderId="60" applyNumberFormat="0" applyAlignment="0" applyProtection="0"/>
    <xf numFmtId="0" fontId="63" fillId="61" borderId="40" applyNumberFormat="0" applyAlignment="0" applyProtection="0"/>
    <xf numFmtId="0" fontId="34" fillId="55" borderId="40" applyNumberFormat="0" applyAlignment="0" applyProtection="0"/>
    <xf numFmtId="0" fontId="41" fillId="57" borderId="60" applyNumberFormat="0" applyAlignment="0" applyProtection="0"/>
    <xf numFmtId="0" fontId="41" fillId="57" borderId="60" applyNumberFormat="0" applyAlignment="0" applyProtection="0"/>
    <xf numFmtId="0" fontId="41" fillId="57" borderId="60" applyNumberFormat="0" applyAlignment="0" applyProtection="0"/>
    <xf numFmtId="0" fontId="41" fillId="57" borderId="60" applyNumberFormat="0" applyAlignment="0" applyProtection="0"/>
    <xf numFmtId="0" fontId="41" fillId="57" borderId="60" applyNumberFormat="0" applyAlignment="0" applyProtection="0"/>
    <xf numFmtId="0" fontId="41" fillId="42" borderId="60" applyNumberFormat="0" applyAlignment="0" applyProtection="0"/>
    <xf numFmtId="0" fontId="34" fillId="55" borderId="125" applyNumberFormat="0" applyAlignment="0" applyProtection="0"/>
    <xf numFmtId="0" fontId="47" fillId="0" borderId="127" applyNumberFormat="0" applyFill="0" applyAlignment="0" applyProtection="0"/>
    <xf numFmtId="0" fontId="1" fillId="58" borderId="115" applyNumberFormat="0" applyFont="0" applyAlignment="0" applyProtection="0"/>
    <xf numFmtId="0" fontId="63" fillId="61" borderId="107" applyNumberFormat="0" applyAlignment="0" applyProtection="0"/>
    <xf numFmtId="0" fontId="63" fillId="61" borderId="51" applyNumberFormat="0" applyAlignment="0" applyProtection="0"/>
    <xf numFmtId="0" fontId="34" fillId="55" borderId="51" applyNumberFormat="0" applyAlignment="0" applyProtection="0"/>
    <xf numFmtId="0" fontId="41" fillId="57" borderId="107" applyNumberFormat="0" applyAlignment="0" applyProtection="0"/>
    <xf numFmtId="0" fontId="41" fillId="42" borderId="107" applyNumberFormat="0" applyAlignment="0" applyProtection="0"/>
    <xf numFmtId="0" fontId="41" fillId="57" borderId="107" applyNumberFormat="0" applyAlignment="0" applyProtection="0"/>
    <xf numFmtId="0" fontId="41" fillId="57" borderId="107" applyNumberFormat="0" applyAlignment="0" applyProtection="0"/>
    <xf numFmtId="0" fontId="41" fillId="57" borderId="107" applyNumberFormat="0" applyAlignment="0" applyProtection="0"/>
    <xf numFmtId="0" fontId="34" fillId="55" borderId="60" applyNumberFormat="0" applyAlignment="0" applyProtection="0"/>
    <xf numFmtId="0" fontId="63" fillId="61" borderId="100" applyNumberFormat="0" applyAlignment="0" applyProtection="0"/>
    <xf numFmtId="0" fontId="47" fillId="0" borderId="109" applyNumberFormat="0" applyFill="0" applyAlignment="0" applyProtection="0"/>
    <xf numFmtId="0" fontId="1" fillId="34" borderId="128" applyNumberFormat="0" applyProtection="0">
      <alignment horizontal="left" vertical="center" indent="1"/>
    </xf>
    <xf numFmtId="0" fontId="41" fillId="42" borderId="100" applyNumberFormat="0" applyAlignment="0" applyProtection="0"/>
    <xf numFmtId="0" fontId="41" fillId="57" borderId="100" applyNumberFormat="0" applyAlignment="0" applyProtection="0"/>
    <xf numFmtId="0" fontId="41" fillId="57" borderId="100" applyNumberFormat="0" applyAlignment="0" applyProtection="0"/>
    <xf numFmtId="0" fontId="41" fillId="57" borderId="100" applyNumberFormat="0" applyAlignment="0" applyProtection="0"/>
    <xf numFmtId="0" fontId="41" fillId="57" borderId="100" applyNumberFormat="0" applyAlignment="0" applyProtection="0"/>
    <xf numFmtId="0" fontId="41" fillId="57" borderId="100" applyNumberFormat="0" applyAlignment="0" applyProtection="0"/>
    <xf numFmtId="0" fontId="41" fillId="42" borderId="86" applyNumberFormat="0" applyAlignment="0" applyProtection="0"/>
    <xf numFmtId="0" fontId="41" fillId="57" borderId="86" applyNumberFormat="0" applyAlignment="0" applyProtection="0"/>
    <xf numFmtId="0" fontId="41" fillId="57" borderId="86" applyNumberFormat="0" applyAlignment="0" applyProtection="0"/>
    <xf numFmtId="0" fontId="41" fillId="57" borderId="86" applyNumberFormat="0" applyAlignment="0" applyProtection="0"/>
    <xf numFmtId="0" fontId="41" fillId="42" borderId="86" applyNumberFormat="0" applyAlignment="0" applyProtection="0"/>
    <xf numFmtId="0" fontId="41" fillId="42" borderId="86" applyNumberFormat="0" applyAlignment="0" applyProtection="0"/>
    <xf numFmtId="0" fontId="41" fillId="42" borderId="125" applyNumberFormat="0" applyAlignment="0" applyProtection="0"/>
    <xf numFmtId="0" fontId="47" fillId="0" borderId="102" applyNumberFormat="0" applyFill="0" applyAlignment="0" applyProtection="0"/>
    <xf numFmtId="0" fontId="1" fillId="58" borderId="87" applyNumberFormat="0" applyFont="0" applyAlignment="0" applyProtection="0"/>
    <xf numFmtId="0" fontId="74" fillId="58" borderId="87" applyNumberFormat="0" applyFont="0" applyAlignment="0" applyProtection="0"/>
    <xf numFmtId="0" fontId="41" fillId="42" borderId="118" applyNumberFormat="0" applyAlignment="0" applyProtection="0"/>
    <xf numFmtId="0" fontId="34" fillId="55" borderId="82" applyNumberFormat="0" applyAlignment="0" applyProtection="0"/>
    <xf numFmtId="0" fontId="63" fillId="61" borderId="82" applyNumberFormat="0" applyAlignment="0" applyProtection="0"/>
    <xf numFmtId="0" fontId="41" fillId="42" borderId="114" applyNumberFormat="0" applyAlignment="0" applyProtection="0"/>
    <xf numFmtId="0" fontId="41" fillId="42" borderId="114" applyNumberFormat="0" applyAlignment="0" applyProtection="0"/>
    <xf numFmtId="0" fontId="41" fillId="42" borderId="114" applyNumberFormat="0" applyAlignment="0" applyProtection="0"/>
    <xf numFmtId="0" fontId="41" fillId="57" borderId="114" applyNumberFormat="0" applyAlignment="0" applyProtection="0"/>
    <xf numFmtId="0" fontId="41" fillId="57" borderId="114" applyNumberFormat="0" applyAlignment="0" applyProtection="0"/>
    <xf numFmtId="0" fontId="92" fillId="63" borderId="106" applyBorder="0"/>
    <xf numFmtId="0" fontId="1" fillId="0" borderId="0"/>
    <xf numFmtId="0" fontId="41" fillId="57" borderId="125" applyNumberFormat="0" applyAlignment="0" applyProtection="0"/>
    <xf numFmtId="0" fontId="47" fillId="0" borderId="88" applyNumberFormat="0" applyFill="0" applyAlignment="0" applyProtection="0"/>
    <xf numFmtId="0" fontId="41" fillId="57" borderId="114" applyNumberFormat="0" applyAlignment="0" applyProtection="0"/>
    <xf numFmtId="10" fontId="2" fillId="36" borderId="80" applyNumberFormat="0" applyBorder="0" applyAlignment="0" applyProtection="0"/>
    <xf numFmtId="0" fontId="41" fillId="42" borderId="82" applyNumberFormat="0" applyAlignment="0" applyProtection="0"/>
    <xf numFmtId="0" fontId="41" fillId="57" borderId="82" applyNumberFormat="0" applyAlignment="0" applyProtection="0"/>
    <xf numFmtId="0" fontId="41" fillId="42" borderId="82" applyNumberFormat="0" applyAlignment="0" applyProtection="0"/>
    <xf numFmtId="0" fontId="41" fillId="57" borderId="82" applyNumberFormat="0" applyAlignment="0" applyProtection="0"/>
    <xf numFmtId="0" fontId="41" fillId="57" borderId="82" applyNumberFormat="0" applyAlignment="0" applyProtection="0"/>
    <xf numFmtId="0" fontId="41" fillId="57" borderId="82" applyNumberFormat="0" applyAlignment="0" applyProtection="0"/>
    <xf numFmtId="0" fontId="41" fillId="57" borderId="82" applyNumberFormat="0" applyAlignment="0" applyProtection="0"/>
    <xf numFmtId="0" fontId="41" fillId="57" borderId="82" applyNumberFormat="0" applyAlignment="0" applyProtection="0"/>
    <xf numFmtId="0" fontId="41" fillId="57" borderId="82" applyNumberFormat="0" applyAlignment="0" applyProtection="0"/>
    <xf numFmtId="0" fontId="41" fillId="57" borderId="82" applyNumberFormat="0" applyAlignment="0" applyProtection="0"/>
    <xf numFmtId="0" fontId="41" fillId="57" borderId="82" applyNumberFormat="0" applyAlignment="0" applyProtection="0"/>
    <xf numFmtId="0" fontId="41" fillId="57" borderId="82" applyNumberFormat="0" applyAlignment="0" applyProtection="0"/>
    <xf numFmtId="0" fontId="41" fillId="42" borderId="82" applyNumberFormat="0" applyAlignment="0" applyProtection="0"/>
    <xf numFmtId="0" fontId="41" fillId="42" borderId="82" applyNumberFormat="0" applyAlignment="0" applyProtection="0"/>
    <xf numFmtId="0" fontId="41" fillId="57" borderId="82" applyNumberFormat="0" applyAlignment="0" applyProtection="0"/>
    <xf numFmtId="0" fontId="41" fillId="57" borderId="82" applyNumberFormat="0" applyAlignment="0" applyProtection="0"/>
    <xf numFmtId="0" fontId="41" fillId="57" borderId="82" applyNumberFormat="0" applyAlignment="0" applyProtection="0"/>
    <xf numFmtId="0" fontId="41" fillId="57" borderId="118" applyNumberFormat="0" applyAlignment="0" applyProtection="0"/>
    <xf numFmtId="0" fontId="45" fillId="55" borderId="128" applyNumberFormat="0" applyAlignment="0" applyProtection="0"/>
    <xf numFmtId="0" fontId="41" fillId="57" borderId="125" applyNumberFormat="0" applyAlignment="0" applyProtection="0"/>
    <xf numFmtId="0" fontId="47" fillId="0" borderId="127" applyNumberFormat="0" applyFill="0" applyAlignment="0" applyProtection="0"/>
    <xf numFmtId="0" fontId="1" fillId="58" borderId="83" applyNumberFormat="0" applyFont="0" applyAlignment="0" applyProtection="0"/>
    <xf numFmtId="0" fontId="74" fillId="58" borderId="83" applyNumberFormat="0" applyFont="0" applyAlignment="0" applyProtection="0"/>
    <xf numFmtId="0" fontId="41" fillId="42" borderId="107" applyNumberFormat="0" applyAlignment="0" applyProtection="0"/>
    <xf numFmtId="0" fontId="41" fillId="57" borderId="125" applyNumberFormat="0" applyAlignment="0" applyProtection="0"/>
    <xf numFmtId="0" fontId="41" fillId="42" borderId="107" applyNumberFormat="0" applyAlignment="0" applyProtection="0"/>
    <xf numFmtId="0" fontId="45" fillId="55" borderId="110" applyNumberFormat="0" applyAlignment="0" applyProtection="0"/>
    <xf numFmtId="0" fontId="47" fillId="0" borderId="109" applyNumberFormat="0" applyFill="0" applyAlignment="0" applyProtection="0"/>
    <xf numFmtId="0" fontId="34" fillId="55" borderId="75" applyNumberFormat="0" applyAlignment="0" applyProtection="0"/>
    <xf numFmtId="0" fontId="63" fillId="61" borderId="75" applyNumberFormat="0" applyAlignment="0" applyProtection="0"/>
    <xf numFmtId="0" fontId="41" fillId="57" borderId="125" applyNumberFormat="0" applyAlignment="0" applyProtection="0"/>
    <xf numFmtId="0" fontId="41" fillId="57" borderId="107" applyNumberFormat="0" applyAlignment="0" applyProtection="0"/>
    <xf numFmtId="0" fontId="41" fillId="57" borderId="107" applyNumberFormat="0" applyAlignment="0" applyProtection="0"/>
    <xf numFmtId="0" fontId="41" fillId="57" borderId="107" applyNumberFormat="0" applyAlignment="0" applyProtection="0"/>
    <xf numFmtId="0" fontId="41" fillId="42" borderId="125" applyNumberFormat="0" applyAlignment="0" applyProtection="0"/>
    <xf numFmtId="0" fontId="41" fillId="57" borderId="100" applyNumberFormat="0" applyAlignment="0" applyProtection="0"/>
    <xf numFmtId="0" fontId="41" fillId="57" borderId="100" applyNumberFormat="0" applyAlignment="0" applyProtection="0"/>
    <xf numFmtId="10" fontId="2" fillId="36" borderId="73" applyNumberFormat="0" applyBorder="0" applyAlignment="0" applyProtection="0"/>
    <xf numFmtId="0" fontId="41" fillId="57" borderId="75" applyNumberFormat="0" applyAlignment="0" applyProtection="0"/>
    <xf numFmtId="0" fontId="41" fillId="57" borderId="75" applyNumberFormat="0" applyAlignment="0" applyProtection="0"/>
    <xf numFmtId="0" fontId="41" fillId="57" borderId="75" applyNumberFormat="0" applyAlignment="0" applyProtection="0"/>
    <xf numFmtId="0" fontId="41" fillId="57" borderId="75" applyNumberFormat="0" applyAlignment="0" applyProtection="0"/>
    <xf numFmtId="0" fontId="41" fillId="57" borderId="75" applyNumberFormat="0" applyAlignment="0" applyProtection="0"/>
    <xf numFmtId="0" fontId="41" fillId="42" borderId="75" applyNumberFormat="0" applyAlignment="0" applyProtection="0"/>
    <xf numFmtId="0" fontId="41" fillId="57" borderId="75" applyNumberFormat="0" applyAlignment="0" applyProtection="0"/>
    <xf numFmtId="0" fontId="41" fillId="57" borderId="75" applyNumberFormat="0" applyAlignment="0" applyProtection="0"/>
    <xf numFmtId="0" fontId="41" fillId="57" borderId="125" applyNumberFormat="0" applyAlignment="0" applyProtection="0"/>
    <xf numFmtId="0" fontId="41" fillId="42" borderId="107" applyNumberFormat="0" applyAlignment="0" applyProtection="0"/>
    <xf numFmtId="0" fontId="34" fillId="55" borderId="118" applyNumberFormat="0" applyAlignment="0" applyProtection="0"/>
    <xf numFmtId="0" fontId="34" fillId="55" borderId="29" applyNumberFormat="0" applyAlignment="0" applyProtection="0"/>
    <xf numFmtId="0" fontId="63" fillId="61" borderId="29" applyNumberFormat="0" applyAlignment="0" applyProtection="0"/>
    <xf numFmtId="0" fontId="41" fillId="57" borderId="107" applyNumberFormat="0" applyAlignment="0" applyProtection="0"/>
    <xf numFmtId="0" fontId="41" fillId="42" borderId="114" applyNumberFormat="0" applyAlignment="0" applyProtection="0"/>
    <xf numFmtId="0" fontId="41" fillId="42" borderId="125" applyNumberFormat="0" applyAlignment="0" applyProtection="0"/>
    <xf numFmtId="0" fontId="1" fillId="58" borderId="115" applyNumberFormat="0" applyFont="0" applyAlignment="0" applyProtection="0"/>
    <xf numFmtId="0" fontId="41" fillId="42" borderId="107" applyNumberFormat="0" applyAlignment="0" applyProtection="0"/>
    <xf numFmtId="0" fontId="45" fillId="55" borderId="110" applyNumberFormat="0" applyAlignment="0" applyProtection="0"/>
    <xf numFmtId="0" fontId="44" fillId="58" borderId="94" applyNumberFormat="0" applyFont="0" applyAlignment="0" applyProtection="0"/>
    <xf numFmtId="0" fontId="47" fillId="0" borderId="77" applyNumberFormat="0" applyFill="0" applyAlignment="0" applyProtection="0"/>
    <xf numFmtId="0" fontId="34" fillId="55" borderId="114" applyNumberFormat="0" applyAlignment="0" applyProtection="0"/>
    <xf numFmtId="0" fontId="41" fillId="57" borderId="86" applyNumberFormat="0" applyAlignment="0" applyProtection="0"/>
    <xf numFmtId="0" fontId="41" fillId="42" borderId="86" applyNumberFormat="0" applyAlignment="0" applyProtection="0"/>
    <xf numFmtId="0" fontId="45" fillId="61" borderId="128" applyNumberFormat="0" applyAlignment="0" applyProtection="0"/>
    <xf numFmtId="0" fontId="92" fillId="63" borderId="81" applyBorder="0"/>
    <xf numFmtId="0" fontId="45" fillId="55" borderId="110" applyNumberFormat="0" applyAlignment="0" applyProtection="0"/>
    <xf numFmtId="0" fontId="41" fillId="57" borderId="114" applyNumberFormat="0" applyAlignment="0" applyProtection="0"/>
    <xf numFmtId="0" fontId="41" fillId="57" borderId="125" applyNumberFormat="0" applyAlignment="0" applyProtection="0"/>
    <xf numFmtId="0" fontId="41" fillId="42" borderId="125" applyNumberFormat="0" applyAlignment="0" applyProtection="0"/>
    <xf numFmtId="0" fontId="41" fillId="42" borderId="68" applyNumberFormat="0" applyAlignment="0" applyProtection="0"/>
    <xf numFmtId="0" fontId="41" fillId="57" borderId="68" applyNumberFormat="0" applyAlignment="0" applyProtection="0"/>
    <xf numFmtId="0" fontId="41" fillId="42" borderId="68" applyNumberFormat="0" applyAlignment="0" applyProtection="0"/>
    <xf numFmtId="0" fontId="41" fillId="57" borderId="68" applyNumberFormat="0" applyAlignment="0" applyProtection="0"/>
    <xf numFmtId="0" fontId="41" fillId="57" borderId="68" applyNumberFormat="0" applyAlignment="0" applyProtection="0"/>
    <xf numFmtId="0" fontId="41" fillId="57" borderId="68" applyNumberFormat="0" applyAlignment="0" applyProtection="0"/>
    <xf numFmtId="0" fontId="41" fillId="57" borderId="93" applyNumberFormat="0" applyAlignment="0" applyProtection="0"/>
    <xf numFmtId="0" fontId="41" fillId="57" borderId="86" applyNumberFormat="0" applyAlignment="0" applyProtection="0"/>
    <xf numFmtId="0" fontId="41" fillId="57" borderId="107" applyNumberFormat="0" applyAlignment="0" applyProtection="0"/>
    <xf numFmtId="0" fontId="1" fillId="58" borderId="108" applyNumberFormat="0" applyFont="0" applyAlignment="0" applyProtection="0"/>
    <xf numFmtId="0" fontId="41" fillId="57" borderId="82" applyNumberFormat="0" applyAlignment="0" applyProtection="0"/>
    <xf numFmtId="0" fontId="41" fillId="42" borderId="29" applyNumberFormat="0" applyAlignment="0" applyProtection="0"/>
    <xf numFmtId="0" fontId="41" fillId="57" borderId="29" applyNumberFormat="0" applyAlignment="0" applyProtection="0"/>
    <xf numFmtId="0" fontId="41" fillId="42" borderId="29" applyNumberFormat="0" applyAlignment="0" applyProtection="0"/>
    <xf numFmtId="0" fontId="41" fillId="57" borderId="29" applyNumberFormat="0" applyAlignment="0" applyProtection="0"/>
    <xf numFmtId="0" fontId="41" fillId="57" borderId="29" applyNumberFormat="0" applyAlignment="0" applyProtection="0"/>
    <xf numFmtId="0" fontId="41" fillId="57" borderId="29" applyNumberFormat="0" applyAlignment="0" applyProtection="0"/>
    <xf numFmtId="0" fontId="41" fillId="57" borderId="29" applyNumberFormat="0" applyAlignment="0" applyProtection="0"/>
    <xf numFmtId="0" fontId="41" fillId="57" borderId="29" applyNumberFormat="0" applyAlignment="0" applyProtection="0"/>
    <xf numFmtId="0" fontId="41" fillId="57" borderId="29" applyNumberFormat="0" applyAlignment="0" applyProtection="0"/>
    <xf numFmtId="0" fontId="41" fillId="57" borderId="29" applyNumberFormat="0" applyAlignment="0" applyProtection="0"/>
    <xf numFmtId="0" fontId="41" fillId="57" borderId="29" applyNumberFormat="0" applyAlignment="0" applyProtection="0"/>
    <xf numFmtId="0" fontId="41" fillId="57" borderId="29" applyNumberFormat="0" applyAlignment="0" applyProtection="0"/>
    <xf numFmtId="0" fontId="41" fillId="42" borderId="29" applyNumberFormat="0" applyAlignment="0" applyProtection="0"/>
    <xf numFmtId="0" fontId="41" fillId="42" borderId="29" applyNumberFormat="0" applyAlignment="0" applyProtection="0"/>
    <xf numFmtId="0" fontId="41" fillId="57" borderId="29" applyNumberFormat="0" applyAlignment="0" applyProtection="0"/>
    <xf numFmtId="0" fontId="41" fillId="57" borderId="29" applyNumberFormat="0" applyAlignment="0" applyProtection="0"/>
    <xf numFmtId="0" fontId="41" fillId="57" borderId="29" applyNumberFormat="0" applyAlignment="0" applyProtection="0"/>
    <xf numFmtId="0" fontId="41" fillId="57" borderId="29" applyNumberFormat="0" applyAlignment="0" applyProtection="0"/>
    <xf numFmtId="0" fontId="41" fillId="42" borderId="29" applyNumberFormat="0" applyAlignment="0" applyProtection="0"/>
    <xf numFmtId="0" fontId="41" fillId="57" borderId="107" applyNumberFormat="0" applyAlignment="0" applyProtection="0"/>
    <xf numFmtId="0" fontId="63" fillId="61" borderId="64" applyNumberFormat="0" applyAlignment="0" applyProtection="0"/>
    <xf numFmtId="0" fontId="47" fillId="0" borderId="120" applyNumberFormat="0" applyFill="0" applyAlignment="0" applyProtection="0"/>
    <xf numFmtId="0" fontId="92" fillId="0" borderId="105" applyAlignment="0">
      <alignment horizontal="right"/>
    </xf>
    <xf numFmtId="0" fontId="92" fillId="63" borderId="67" applyBorder="0"/>
    <xf numFmtId="0" fontId="41" fillId="42" borderId="64" applyNumberFormat="0" applyAlignment="0" applyProtection="0"/>
    <xf numFmtId="0" fontId="41" fillId="57" borderId="64" applyNumberFormat="0" applyAlignment="0" applyProtection="0"/>
    <xf numFmtId="0" fontId="41" fillId="57" borderId="86" applyNumberFormat="0" applyAlignment="0" applyProtection="0"/>
    <xf numFmtId="0" fontId="1" fillId="58" borderId="65" applyNumberFormat="0" applyFont="0" applyAlignment="0" applyProtection="0"/>
    <xf numFmtId="0" fontId="41" fillId="42" borderId="56" applyNumberFormat="0" applyAlignment="0" applyProtection="0"/>
    <xf numFmtId="0" fontId="41" fillId="57" borderId="56" applyNumberFormat="0" applyAlignment="0" applyProtection="0"/>
    <xf numFmtId="0" fontId="41" fillId="42" borderId="56" applyNumberFormat="0" applyAlignment="0" applyProtection="0"/>
    <xf numFmtId="0" fontId="41" fillId="57" borderId="86" applyNumberFormat="0" applyAlignment="0" applyProtection="0"/>
    <xf numFmtId="0" fontId="41" fillId="42" borderId="82" applyNumberFormat="0" applyAlignment="0" applyProtection="0"/>
    <xf numFmtId="0" fontId="1" fillId="58" borderId="30" applyNumberFormat="0" applyFont="0" applyAlignment="0" applyProtection="0"/>
    <xf numFmtId="0" fontId="74" fillId="58" borderId="30" applyNumberFormat="0" applyFont="0" applyAlignment="0" applyProtection="0"/>
    <xf numFmtId="0" fontId="41" fillId="57" borderId="125" applyNumberFormat="0" applyAlignment="0" applyProtection="0"/>
    <xf numFmtId="0" fontId="41" fillId="57" borderId="75" applyNumberFormat="0" applyAlignment="0" applyProtection="0"/>
    <xf numFmtId="0" fontId="45" fillId="61" borderId="71" applyNumberFormat="0" applyAlignment="0" applyProtection="0"/>
    <xf numFmtId="0" fontId="41" fillId="42" borderId="86" applyNumberFormat="0" applyAlignment="0" applyProtection="0"/>
    <xf numFmtId="0" fontId="41" fillId="42" borderId="82" applyNumberFormat="0" applyAlignment="0" applyProtection="0"/>
    <xf numFmtId="0" fontId="41" fillId="42" borderId="114" applyNumberFormat="0" applyAlignment="0" applyProtection="0"/>
    <xf numFmtId="0" fontId="92" fillId="63" borderId="63" applyBorder="0"/>
    <xf numFmtId="0" fontId="41" fillId="42" borderId="86" applyNumberFormat="0" applyAlignment="0" applyProtection="0"/>
    <xf numFmtId="0" fontId="41" fillId="57" borderId="86" applyNumberFormat="0" applyAlignment="0" applyProtection="0"/>
    <xf numFmtId="0" fontId="41" fillId="42" borderId="75" applyNumberFormat="0" applyAlignment="0" applyProtection="0"/>
    <xf numFmtId="0" fontId="41" fillId="42" borderId="107" applyNumberFormat="0" applyAlignment="0" applyProtection="0"/>
    <xf numFmtId="0" fontId="44" fillId="58" borderId="69" applyNumberFormat="0" applyFont="0" applyAlignment="0" applyProtection="0"/>
    <xf numFmtId="0" fontId="41" fillId="57" borderId="82" applyNumberFormat="0" applyAlignment="0" applyProtection="0"/>
    <xf numFmtId="0" fontId="45" fillId="55" borderId="89" applyNumberFormat="0" applyAlignment="0" applyProtection="0"/>
    <xf numFmtId="0" fontId="41" fillId="57" borderId="114" applyNumberFormat="0" applyAlignment="0" applyProtection="0"/>
    <xf numFmtId="0" fontId="44" fillId="58" borderId="83" applyNumberFormat="0" applyFont="0" applyAlignment="0" applyProtection="0"/>
    <xf numFmtId="0" fontId="41" fillId="57" borderId="86" applyNumberFormat="0" applyAlignment="0" applyProtection="0"/>
    <xf numFmtId="0" fontId="1" fillId="0" borderId="0"/>
    <xf numFmtId="0" fontId="41" fillId="57" borderId="114" applyNumberFormat="0" applyAlignment="0" applyProtection="0"/>
    <xf numFmtId="0" fontId="92" fillId="63" borderId="117" applyBorder="0"/>
    <xf numFmtId="0" fontId="41" fillId="42" borderId="86" applyNumberFormat="0" applyAlignment="0" applyProtection="0"/>
    <xf numFmtId="0" fontId="63" fillId="61" borderId="82" applyNumberFormat="0" applyAlignment="0" applyProtection="0"/>
    <xf numFmtId="0" fontId="41" fillId="42" borderId="86" applyNumberFormat="0" applyAlignment="0" applyProtection="0"/>
    <xf numFmtId="0" fontId="41" fillId="57" borderId="68" applyNumberFormat="0" applyAlignment="0" applyProtection="0"/>
    <xf numFmtId="0" fontId="44" fillId="58" borderId="119" applyNumberFormat="0" applyFont="0" applyAlignment="0" applyProtection="0"/>
    <xf numFmtId="0" fontId="41" fillId="42" borderId="125" applyNumberFormat="0" applyAlignment="0" applyProtection="0"/>
    <xf numFmtId="0" fontId="41" fillId="57" borderId="114" applyNumberFormat="0" applyAlignment="0" applyProtection="0"/>
    <xf numFmtId="0" fontId="34" fillId="55" borderId="68" applyNumberFormat="0" applyAlignment="0" applyProtection="0"/>
    <xf numFmtId="0" fontId="41" fillId="57" borderId="107" applyNumberFormat="0" applyAlignment="0" applyProtection="0"/>
    <xf numFmtId="0" fontId="47" fillId="0" borderId="70" applyNumberFormat="0" applyFill="0" applyAlignment="0" applyProtection="0"/>
    <xf numFmtId="0" fontId="41" fillId="57" borderId="107" applyNumberFormat="0" applyAlignment="0" applyProtection="0"/>
    <xf numFmtId="0" fontId="41" fillId="57" borderId="114" applyNumberFormat="0" applyAlignment="0" applyProtection="0"/>
    <xf numFmtId="0" fontId="41" fillId="57" borderId="68" applyNumberFormat="0" applyAlignment="0" applyProtection="0"/>
    <xf numFmtId="0" fontId="41" fillId="42" borderId="114" applyNumberFormat="0" applyAlignment="0" applyProtection="0"/>
    <xf numFmtId="0" fontId="41" fillId="57" borderId="114" applyNumberFormat="0" applyAlignment="0" applyProtection="0"/>
    <xf numFmtId="0" fontId="41" fillId="57" borderId="64" applyNumberFormat="0" applyAlignment="0" applyProtection="0"/>
    <xf numFmtId="0" fontId="41" fillId="57" borderId="64" applyNumberFormat="0" applyAlignment="0" applyProtection="0"/>
    <xf numFmtId="0" fontId="41" fillId="57" borderId="64" applyNumberFormat="0" applyAlignment="0" applyProtection="0"/>
    <xf numFmtId="0" fontId="41" fillId="57" borderId="114" applyNumberFormat="0" applyAlignment="0" applyProtection="0"/>
    <xf numFmtId="0" fontId="34" fillId="55" borderId="86" applyNumberFormat="0" applyAlignment="0" applyProtection="0"/>
    <xf numFmtId="0" fontId="41" fillId="42" borderId="64" applyNumberFormat="0" applyAlignment="0" applyProtection="0"/>
    <xf numFmtId="0" fontId="41" fillId="42" borderId="64" applyNumberFormat="0" applyAlignment="0" applyProtection="0"/>
    <xf numFmtId="0" fontId="34" fillId="55" borderId="107" applyNumberFormat="0" applyAlignment="0" applyProtection="0"/>
    <xf numFmtId="0" fontId="41" fillId="42" borderId="125" applyNumberFormat="0" applyAlignment="0" applyProtection="0"/>
    <xf numFmtId="0" fontId="41" fillId="57" borderId="75" applyNumberFormat="0" applyAlignment="0" applyProtection="0"/>
    <xf numFmtId="0" fontId="41" fillId="57" borderId="75" applyNumberFormat="0" applyAlignment="0" applyProtection="0"/>
    <xf numFmtId="0" fontId="34" fillId="55" borderId="86" applyNumberFormat="0" applyAlignment="0" applyProtection="0"/>
    <xf numFmtId="0" fontId="41" fillId="42" borderId="114" applyNumberFormat="0" applyAlignment="0" applyProtection="0"/>
    <xf numFmtId="0" fontId="41" fillId="57" borderId="68" applyNumberFormat="0" applyAlignment="0" applyProtection="0"/>
    <xf numFmtId="0" fontId="41" fillId="42" borderId="114" applyNumberFormat="0" applyAlignment="0" applyProtection="0"/>
    <xf numFmtId="0" fontId="41" fillId="42" borderId="86" applyNumberFormat="0" applyAlignment="0" applyProtection="0"/>
    <xf numFmtId="0" fontId="41" fillId="57" borderId="60" applyNumberFormat="0" applyAlignment="0" applyProtection="0"/>
    <xf numFmtId="0" fontId="41" fillId="57" borderId="60" applyNumberFormat="0" applyAlignment="0" applyProtection="0"/>
    <xf numFmtId="0" fontId="41" fillId="57" borderId="60" applyNumberFormat="0" applyAlignment="0" applyProtection="0"/>
    <xf numFmtId="0" fontId="92" fillId="63" borderId="46" applyBorder="0"/>
    <xf numFmtId="0" fontId="1" fillId="0" borderId="0"/>
    <xf numFmtId="0" fontId="34" fillId="55" borderId="51" applyNumberFormat="0" applyAlignment="0" applyProtection="0"/>
    <xf numFmtId="0" fontId="41" fillId="57" borderId="100" applyNumberFormat="0" applyAlignment="0" applyProtection="0"/>
    <xf numFmtId="0" fontId="41" fillId="57" borderId="107" applyNumberFormat="0" applyAlignment="0" applyProtection="0"/>
    <xf numFmtId="0" fontId="1" fillId="0" borderId="0"/>
    <xf numFmtId="0" fontId="41" fillId="42" borderId="60" applyNumberFormat="0" applyAlignment="0" applyProtection="0"/>
    <xf numFmtId="0" fontId="47" fillId="0" borderId="77" applyNumberFormat="0" applyFill="0" applyAlignment="0" applyProtection="0"/>
    <xf numFmtId="4" fontId="58" fillId="62" borderId="89" applyNumberFormat="0" applyProtection="0">
      <alignment horizontal="right" vertical="center"/>
    </xf>
    <xf numFmtId="0" fontId="41" fillId="42" borderId="125" applyNumberFormat="0" applyAlignment="0" applyProtection="0"/>
    <xf numFmtId="0" fontId="41" fillId="57" borderId="75" applyNumberFormat="0" applyAlignment="0" applyProtection="0"/>
    <xf numFmtId="0" fontId="44" fillId="58" borderId="76" applyNumberFormat="0" applyFont="0" applyAlignment="0" applyProtection="0"/>
    <xf numFmtId="0" fontId="41" fillId="42" borderId="75" applyNumberFormat="0" applyAlignment="0" applyProtection="0"/>
    <xf numFmtId="0" fontId="41" fillId="42" borderId="68" applyNumberFormat="0" applyAlignment="0" applyProtection="0"/>
    <xf numFmtId="0" fontId="41" fillId="42" borderId="118" applyNumberFormat="0" applyAlignment="0" applyProtection="0"/>
    <xf numFmtId="0" fontId="41" fillId="57" borderId="82" applyNumberFormat="0" applyAlignment="0" applyProtection="0"/>
    <xf numFmtId="0" fontId="63" fillId="61" borderId="86" applyNumberFormat="0" applyAlignment="0" applyProtection="0"/>
    <xf numFmtId="0" fontId="41" fillId="42" borderId="118" applyNumberFormat="0" applyAlignment="0" applyProtection="0"/>
    <xf numFmtId="0" fontId="41" fillId="57" borderId="86" applyNumberFormat="0" applyAlignment="0" applyProtection="0"/>
    <xf numFmtId="0" fontId="1" fillId="0" borderId="0"/>
    <xf numFmtId="0" fontId="41" fillId="42" borderId="75" applyNumberFormat="0" applyAlignment="0" applyProtection="0"/>
    <xf numFmtId="0" fontId="41" fillId="57" borderId="51" applyNumberFormat="0" applyAlignment="0" applyProtection="0"/>
    <xf numFmtId="0" fontId="34" fillId="55" borderId="40" applyNumberFormat="0" applyAlignment="0" applyProtection="0"/>
    <xf numFmtId="0" fontId="20" fillId="0" borderId="122">
      <alignment horizontal="left" vertical="center"/>
    </xf>
    <xf numFmtId="0" fontId="41" fillId="57" borderId="114" applyNumberFormat="0" applyAlignment="0" applyProtection="0"/>
    <xf numFmtId="0" fontId="41" fillId="57" borderId="107" applyNumberFormat="0" applyAlignment="0" applyProtection="0"/>
    <xf numFmtId="4" fontId="58" fillId="62" borderId="78" applyNumberFormat="0" applyProtection="0">
      <alignment horizontal="right" vertical="center"/>
    </xf>
    <xf numFmtId="0" fontId="41" fillId="42" borderId="75" applyNumberFormat="0" applyAlignment="0" applyProtection="0"/>
    <xf numFmtId="0" fontId="41" fillId="42" borderId="68" applyNumberFormat="0" applyAlignment="0" applyProtection="0"/>
    <xf numFmtId="0" fontId="41" fillId="42" borderId="125" applyNumberFormat="0" applyAlignment="0" applyProtection="0"/>
    <xf numFmtId="0" fontId="41" fillId="42" borderId="82" applyNumberFormat="0" applyAlignment="0" applyProtection="0"/>
    <xf numFmtId="0" fontId="41" fillId="57" borderId="75" applyNumberFormat="0" applyAlignment="0" applyProtection="0"/>
    <xf numFmtId="0" fontId="41" fillId="42" borderId="107" applyNumberFormat="0" applyAlignment="0" applyProtection="0"/>
    <xf numFmtId="0" fontId="41" fillId="42" borderId="51" applyNumberFormat="0" applyAlignment="0" applyProtection="0"/>
    <xf numFmtId="0" fontId="47" fillId="0" borderId="77" applyNumberFormat="0" applyFill="0" applyAlignment="0" applyProtection="0"/>
    <xf numFmtId="0" fontId="45" fillId="55" borderId="78" applyNumberFormat="0" applyAlignment="0" applyProtection="0"/>
    <xf numFmtId="0" fontId="44" fillId="58" borderId="108" applyNumberFormat="0" applyFont="0" applyAlignment="0" applyProtection="0"/>
    <xf numFmtId="0" fontId="92" fillId="63" borderId="59" applyBorder="0"/>
    <xf numFmtId="0" fontId="63" fillId="61" borderId="68" applyNumberFormat="0" applyAlignment="0" applyProtection="0"/>
    <xf numFmtId="0" fontId="41" fillId="42" borderId="75" applyNumberFormat="0" applyAlignment="0" applyProtection="0"/>
    <xf numFmtId="0" fontId="47" fillId="0" borderId="70" applyNumberFormat="0" applyFill="0" applyAlignment="0" applyProtection="0"/>
    <xf numFmtId="0" fontId="1" fillId="0" borderId="0"/>
    <xf numFmtId="0" fontId="41" fillId="42" borderId="75" applyNumberFormat="0" applyAlignment="0" applyProtection="0"/>
    <xf numFmtId="0" fontId="34" fillId="55" borderId="107" applyNumberFormat="0" applyAlignment="0" applyProtection="0"/>
    <xf numFmtId="0" fontId="34" fillId="55" borderId="33" applyNumberFormat="0" applyAlignment="0" applyProtection="0"/>
    <xf numFmtId="0" fontId="1" fillId="0" borderId="0"/>
    <xf numFmtId="0" fontId="74" fillId="58" borderId="108" applyNumberFormat="0" applyFont="0" applyAlignment="0" applyProtection="0"/>
    <xf numFmtId="0" fontId="41" fillId="42" borderId="100" applyNumberFormat="0" applyAlignment="0" applyProtection="0"/>
    <xf numFmtId="0" fontId="41" fillId="42" borderId="86" applyNumberFormat="0" applyAlignment="0" applyProtection="0"/>
    <xf numFmtId="0" fontId="74" fillId="58" borderId="76" applyNumberFormat="0" applyFont="0" applyAlignment="0" applyProtection="0"/>
    <xf numFmtId="0" fontId="41" fillId="57" borderId="75" applyNumberFormat="0" applyAlignment="0" applyProtection="0"/>
    <xf numFmtId="0" fontId="41" fillId="57" borderId="86" applyNumberFormat="0" applyAlignment="0" applyProtection="0"/>
    <xf numFmtId="0" fontId="41" fillId="42" borderId="40" applyNumberFormat="0" applyAlignment="0" applyProtection="0"/>
    <xf numFmtId="0" fontId="41" fillId="57" borderId="40" applyNumberFormat="0" applyAlignment="0" applyProtection="0"/>
    <xf numFmtId="0" fontId="41" fillId="57" borderId="68" applyNumberFormat="0" applyAlignment="0" applyProtection="0"/>
    <xf numFmtId="0" fontId="41" fillId="57" borderId="125" applyNumberFormat="0" applyAlignment="0" applyProtection="0"/>
    <xf numFmtId="0" fontId="41" fillId="57" borderId="114" applyNumberFormat="0" applyAlignment="0" applyProtection="0"/>
    <xf numFmtId="0" fontId="1" fillId="58" borderId="108" applyNumberFormat="0" applyFont="0" applyAlignment="0" applyProtection="0"/>
    <xf numFmtId="0" fontId="41" fillId="42" borderId="75" applyNumberFormat="0" applyAlignment="0" applyProtection="0"/>
    <xf numFmtId="0" fontId="41" fillId="57" borderId="100" applyNumberFormat="0" applyAlignment="0" applyProtection="0"/>
    <xf numFmtId="0" fontId="45" fillId="55" borderId="78" applyNumberFormat="0" applyAlignment="0" applyProtection="0"/>
    <xf numFmtId="0" fontId="41" fillId="57" borderId="86" applyNumberFormat="0" applyAlignment="0" applyProtection="0"/>
    <xf numFmtId="4" fontId="58" fillId="62" borderId="128" applyNumberFormat="0" applyProtection="0">
      <alignment horizontal="right" vertical="center"/>
    </xf>
    <xf numFmtId="0" fontId="34" fillId="55" borderId="86" applyNumberFormat="0" applyAlignment="0" applyProtection="0"/>
    <xf numFmtId="0" fontId="41" fillId="42" borderId="125" applyNumberFormat="0" applyAlignment="0" applyProtection="0"/>
    <xf numFmtId="0" fontId="45" fillId="55" borderId="121" applyNumberFormat="0" applyAlignment="0" applyProtection="0"/>
    <xf numFmtId="0" fontId="1" fillId="34" borderId="128" applyNumberFormat="0" applyProtection="0">
      <alignment horizontal="left" vertical="center" indent="1"/>
    </xf>
    <xf numFmtId="0" fontId="41" fillId="57" borderId="56" applyNumberFormat="0" applyAlignment="0" applyProtection="0"/>
    <xf numFmtId="0" fontId="41" fillId="57" borderId="114" applyNumberFormat="0" applyAlignment="0" applyProtection="0"/>
    <xf numFmtId="0" fontId="45" fillId="55" borderId="71" applyNumberFormat="0" applyAlignment="0" applyProtection="0"/>
    <xf numFmtId="0" fontId="1" fillId="34" borderId="43" applyNumberFormat="0" applyProtection="0">
      <alignment horizontal="left" vertical="center" indent="1"/>
    </xf>
    <xf numFmtId="0" fontId="41" fillId="42" borderId="125" applyNumberFormat="0" applyAlignment="0" applyProtection="0"/>
    <xf numFmtId="0" fontId="41" fillId="57" borderId="68" applyNumberFormat="0" applyAlignment="0" applyProtection="0"/>
    <xf numFmtId="0" fontId="41" fillId="57" borderId="86" applyNumberFormat="0" applyAlignment="0" applyProtection="0"/>
    <xf numFmtId="0" fontId="41" fillId="42" borderId="68" applyNumberFormat="0" applyAlignment="0" applyProtection="0"/>
    <xf numFmtId="0" fontId="41" fillId="57" borderId="107" applyNumberFormat="0" applyAlignment="0" applyProtection="0"/>
    <xf numFmtId="0" fontId="44" fillId="58" borderId="48" applyNumberFormat="0" applyFont="0" applyAlignment="0" applyProtection="0"/>
    <xf numFmtId="0" fontId="44" fillId="58" borderId="61" applyNumberFormat="0" applyFont="0" applyAlignment="0" applyProtection="0"/>
    <xf numFmtId="0" fontId="92" fillId="0" borderId="38" applyAlignment="0">
      <alignment horizontal="right"/>
    </xf>
    <xf numFmtId="0" fontId="41" fillId="57" borderId="68" applyNumberFormat="0" applyAlignment="0" applyProtection="0"/>
    <xf numFmtId="0" fontId="34" fillId="55" borderId="100" applyNumberFormat="0" applyAlignment="0" applyProtection="0"/>
    <xf numFmtId="0" fontId="41" fillId="42" borderId="56" applyNumberFormat="0" applyAlignment="0" applyProtection="0"/>
    <xf numFmtId="0" fontId="41" fillId="42" borderId="40" applyNumberFormat="0" applyAlignment="0" applyProtection="0"/>
    <xf numFmtId="0" fontId="1" fillId="34" borderId="43" applyNumberFormat="0" applyProtection="0">
      <alignment horizontal="left" vertical="center" indent="1"/>
    </xf>
    <xf numFmtId="0" fontId="41" fillId="57" borderId="40" applyNumberFormat="0" applyAlignment="0" applyProtection="0"/>
    <xf numFmtId="0" fontId="41" fillId="57" borderId="40" applyNumberFormat="0" applyAlignment="0" applyProtection="0"/>
    <xf numFmtId="0" fontId="1" fillId="34" borderId="43" applyNumberFormat="0" applyProtection="0">
      <alignment horizontal="left" vertical="center" indent="1"/>
    </xf>
    <xf numFmtId="0" fontId="41" fillId="57" borderId="118" applyNumberFormat="0" applyAlignment="0" applyProtection="0"/>
    <xf numFmtId="0" fontId="41" fillId="57" borderId="40" applyNumberFormat="0" applyAlignment="0" applyProtection="0"/>
    <xf numFmtId="0" fontId="41" fillId="42" borderId="40" applyNumberFormat="0" applyAlignment="0" applyProtection="0"/>
    <xf numFmtId="0" fontId="74" fillId="58" borderId="41" applyNumberFormat="0" applyFont="0" applyAlignment="0" applyProtection="0"/>
    <xf numFmtId="0" fontId="41" fillId="42" borderId="68" applyNumberFormat="0" applyAlignment="0" applyProtection="0"/>
    <xf numFmtId="0" fontId="41" fillId="57" borderId="40" applyNumberFormat="0" applyAlignment="0" applyProtection="0"/>
    <xf numFmtId="0" fontId="41" fillId="42" borderId="114" applyNumberFormat="0" applyAlignment="0" applyProtection="0"/>
    <xf numFmtId="0" fontId="41" fillId="42" borderId="40" applyNumberFormat="0" applyAlignment="0" applyProtection="0"/>
    <xf numFmtId="0" fontId="41" fillId="42" borderId="107" applyNumberFormat="0" applyAlignment="0" applyProtection="0"/>
    <xf numFmtId="0" fontId="1" fillId="0" borderId="0"/>
    <xf numFmtId="0" fontId="41" fillId="57" borderId="40" applyNumberFormat="0" applyAlignment="0" applyProtection="0"/>
    <xf numFmtId="0" fontId="44" fillId="58" borderId="65" applyNumberFormat="0" applyFont="0" applyAlignment="0" applyProtection="0"/>
    <xf numFmtId="0" fontId="63" fillId="61" borderId="40" applyNumberFormat="0" applyAlignment="0" applyProtection="0"/>
    <xf numFmtId="0" fontId="41" fillId="57" borderId="114" applyNumberFormat="0" applyAlignment="0" applyProtection="0"/>
    <xf numFmtId="0" fontId="74" fillId="58" borderId="115" applyNumberFormat="0" applyFont="0" applyAlignment="0" applyProtection="0"/>
    <xf numFmtId="0" fontId="41" fillId="57" borderId="40" applyNumberFormat="0" applyAlignment="0" applyProtection="0"/>
    <xf numFmtId="0" fontId="41" fillId="57" borderId="40" applyNumberFormat="0" applyAlignment="0" applyProtection="0"/>
    <xf numFmtId="0" fontId="41" fillId="42" borderId="114" applyNumberFormat="0" applyAlignment="0" applyProtection="0"/>
    <xf numFmtId="0" fontId="20" fillId="0" borderId="44">
      <alignment horizontal="left" vertical="center"/>
    </xf>
    <xf numFmtId="0" fontId="63" fillId="61" borderId="75" applyNumberFormat="0" applyAlignment="0" applyProtection="0"/>
    <xf numFmtId="0" fontId="41" fillId="57" borderId="40" applyNumberFormat="0" applyAlignment="0" applyProtection="0"/>
    <xf numFmtId="0" fontId="47" fillId="0" borderId="42" applyNumberFormat="0" applyFill="0" applyAlignment="0" applyProtection="0"/>
    <xf numFmtId="0" fontId="41" fillId="42" borderId="40" applyNumberFormat="0" applyAlignment="0" applyProtection="0"/>
    <xf numFmtId="0" fontId="41" fillId="42" borderId="51" applyNumberFormat="0" applyAlignment="0" applyProtection="0"/>
    <xf numFmtId="0" fontId="20" fillId="0" borderId="72">
      <alignment horizontal="left" vertical="center"/>
    </xf>
    <xf numFmtId="0" fontId="41" fillId="57" borderId="107" applyNumberFormat="0" applyAlignment="0" applyProtection="0"/>
    <xf numFmtId="0" fontId="41" fillId="42" borderId="40" applyNumberFormat="0" applyAlignment="0" applyProtection="0"/>
    <xf numFmtId="0" fontId="34" fillId="55" borderId="40" applyNumberFormat="0" applyAlignment="0" applyProtection="0"/>
    <xf numFmtId="0" fontId="41" fillId="42" borderId="40" applyNumberFormat="0" applyAlignment="0" applyProtection="0"/>
    <xf numFmtId="0" fontId="1" fillId="34" borderId="43" applyNumberFormat="0" applyProtection="0">
      <alignment horizontal="left" vertical="center" indent="1"/>
    </xf>
    <xf numFmtId="0" fontId="41" fillId="42" borderId="40" applyNumberFormat="0" applyAlignment="0" applyProtection="0"/>
    <xf numFmtId="10" fontId="2" fillId="36" borderId="98" applyNumberFormat="0" applyBorder="0" applyAlignment="0" applyProtection="0"/>
    <xf numFmtId="0" fontId="47" fillId="0" borderId="53" applyNumberFormat="0" applyFill="0" applyAlignment="0" applyProtection="0"/>
    <xf numFmtId="0" fontId="41" fillId="57" borderId="75" applyNumberFormat="0" applyAlignment="0" applyProtection="0"/>
    <xf numFmtId="4" fontId="58" fillId="62" borderId="43" applyNumberFormat="0" applyProtection="0">
      <alignment horizontal="right" vertical="center"/>
    </xf>
    <xf numFmtId="0" fontId="41" fillId="57" borderId="40" applyNumberFormat="0" applyAlignment="0" applyProtection="0"/>
    <xf numFmtId="0" fontId="47" fillId="0" borderId="88" applyNumberFormat="0" applyFill="0" applyAlignment="0" applyProtection="0"/>
    <xf numFmtId="0" fontId="41" fillId="42" borderId="40" applyNumberFormat="0" applyAlignment="0" applyProtection="0"/>
    <xf numFmtId="0" fontId="41" fillId="42" borderId="51" applyNumberFormat="0" applyAlignment="0" applyProtection="0"/>
    <xf numFmtId="0" fontId="41" fillId="57" borderId="40" applyNumberFormat="0" applyAlignment="0" applyProtection="0"/>
    <xf numFmtId="0" fontId="41" fillId="42" borderId="86" applyNumberFormat="0" applyAlignment="0" applyProtection="0"/>
    <xf numFmtId="0" fontId="34" fillId="55" borderId="82" applyNumberFormat="0" applyAlignment="0" applyProtection="0"/>
    <xf numFmtId="0" fontId="47" fillId="0" borderId="77" applyNumberFormat="0" applyFill="0" applyAlignment="0" applyProtection="0"/>
    <xf numFmtId="0" fontId="63" fillId="61" borderId="68" applyNumberFormat="0" applyAlignment="0" applyProtection="0"/>
    <xf numFmtId="0" fontId="41" fillId="42" borderId="64" applyNumberFormat="0" applyAlignment="0" applyProtection="0"/>
    <xf numFmtId="0" fontId="44" fillId="58" borderId="69" applyNumberFormat="0" applyFont="0" applyAlignment="0" applyProtection="0"/>
    <xf numFmtId="0" fontId="41" fillId="57" borderId="40" applyNumberFormat="0" applyAlignment="0" applyProtection="0"/>
    <xf numFmtId="0" fontId="47" fillId="0" borderId="42" applyNumberFormat="0" applyFill="0" applyAlignment="0" applyProtection="0"/>
    <xf numFmtId="0" fontId="34" fillId="55" borderId="40" applyNumberFormat="0" applyAlignment="0" applyProtection="0"/>
    <xf numFmtId="0" fontId="41" fillId="42" borderId="40" applyNumberFormat="0" applyAlignment="0" applyProtection="0"/>
    <xf numFmtId="10" fontId="2" fillId="36" borderId="105" applyNumberFormat="0" applyBorder="0" applyAlignment="0" applyProtection="0"/>
    <xf numFmtId="0" fontId="34" fillId="55" borderId="93" applyNumberFormat="0" applyAlignment="0" applyProtection="0"/>
    <xf numFmtId="0" fontId="41" fillId="57" borderId="114" applyNumberFormat="0" applyAlignment="0" applyProtection="0"/>
    <xf numFmtId="0" fontId="47" fillId="0" borderId="35" applyNumberFormat="0" applyFill="0" applyAlignment="0" applyProtection="0"/>
    <xf numFmtId="0" fontId="41" fillId="57" borderId="64" applyNumberFormat="0" applyAlignment="0" applyProtection="0"/>
    <xf numFmtId="0" fontId="41" fillId="42" borderId="114" applyNumberFormat="0" applyAlignment="0" applyProtection="0"/>
    <xf numFmtId="0" fontId="41" fillId="42" borderId="33" applyNumberFormat="0" applyAlignment="0" applyProtection="0"/>
    <xf numFmtId="0" fontId="41" fillId="42" borderId="82" applyNumberFormat="0" applyAlignment="0" applyProtection="0"/>
    <xf numFmtId="0" fontId="41" fillId="57" borderId="51" applyNumberFormat="0" applyAlignment="0" applyProtection="0"/>
    <xf numFmtId="0" fontId="44" fillId="58" borderId="34" applyNumberFormat="0" applyFont="0" applyAlignment="0" applyProtection="0"/>
    <xf numFmtId="0" fontId="63" fillId="61" borderId="60" applyNumberFormat="0" applyAlignment="0" applyProtection="0"/>
    <xf numFmtId="0" fontId="74" fillId="58" borderId="108" applyNumberFormat="0" applyFont="0" applyAlignment="0" applyProtection="0"/>
    <xf numFmtId="0" fontId="41" fillId="57" borderId="125" applyNumberFormat="0" applyAlignment="0" applyProtection="0"/>
    <xf numFmtId="0" fontId="41" fillId="42" borderId="64" applyNumberFormat="0" applyAlignment="0" applyProtection="0"/>
    <xf numFmtId="0" fontId="20" fillId="0" borderId="55">
      <alignment horizontal="left" vertical="center"/>
    </xf>
    <xf numFmtId="0" fontId="41" fillId="57" borderId="56" applyNumberFormat="0" applyAlignment="0" applyProtection="0"/>
    <xf numFmtId="0" fontId="41" fillId="57" borderId="56" applyNumberFormat="0" applyAlignment="0" applyProtection="0"/>
    <xf numFmtId="0" fontId="1" fillId="34" borderId="78" applyNumberFormat="0" applyProtection="0">
      <alignment horizontal="left" vertical="center" indent="1"/>
    </xf>
    <xf numFmtId="0" fontId="41" fillId="57" borderId="107" applyNumberFormat="0" applyAlignment="0" applyProtection="0"/>
    <xf numFmtId="0" fontId="41" fillId="57" borderId="107" applyNumberFormat="0" applyAlignment="0" applyProtection="0"/>
    <xf numFmtId="0" fontId="47" fillId="0" borderId="42" applyNumberFormat="0" applyFill="0" applyAlignment="0" applyProtection="0"/>
    <xf numFmtId="0" fontId="1" fillId="34" borderId="110" applyNumberFormat="0" applyProtection="0">
      <alignment horizontal="left" vertical="center" indent="1"/>
    </xf>
    <xf numFmtId="0" fontId="41" fillId="57" borderId="33" applyNumberFormat="0" applyAlignment="0" applyProtection="0"/>
    <xf numFmtId="0" fontId="41" fillId="57" borderId="40" applyNumberFormat="0" applyAlignment="0" applyProtection="0"/>
    <xf numFmtId="0" fontId="1" fillId="34" borderId="43" applyNumberFormat="0" applyProtection="0">
      <alignment horizontal="left" vertical="center" indent="1"/>
    </xf>
    <xf numFmtId="0" fontId="63" fillId="61" borderId="82" applyNumberFormat="0" applyAlignment="0" applyProtection="0"/>
    <xf numFmtId="0" fontId="41" fillId="42" borderId="29" applyNumberFormat="0" applyAlignment="0" applyProtection="0"/>
    <xf numFmtId="0" fontId="41" fillId="57" borderId="29" applyNumberFormat="0" applyAlignment="0" applyProtection="0"/>
    <xf numFmtId="0" fontId="41" fillId="42" borderId="29" applyNumberFormat="0" applyAlignment="0" applyProtection="0"/>
    <xf numFmtId="0" fontId="34" fillId="55" borderId="29" applyNumberFormat="0" applyAlignment="0" applyProtection="0"/>
    <xf numFmtId="0" fontId="41" fillId="42" borderId="29" applyNumberFormat="0" applyAlignment="0" applyProtection="0"/>
    <xf numFmtId="0" fontId="44" fillId="58" borderId="30" applyNumberFormat="0" applyFont="0" applyAlignment="0" applyProtection="0"/>
    <xf numFmtId="0" fontId="45" fillId="55" borderId="71" applyNumberFormat="0" applyAlignment="0" applyProtection="0"/>
    <xf numFmtId="0" fontId="41" fillId="42" borderId="68" applyNumberFormat="0" applyAlignment="0" applyProtection="0"/>
    <xf numFmtId="0" fontId="41" fillId="42" borderId="29" applyNumberFormat="0" applyAlignment="0" applyProtection="0"/>
    <xf numFmtId="0" fontId="41" fillId="42" borderId="68" applyNumberFormat="0" applyAlignment="0" applyProtection="0"/>
    <xf numFmtId="0" fontId="41" fillId="42" borderId="47" applyNumberFormat="0" applyAlignment="0" applyProtection="0"/>
    <xf numFmtId="10" fontId="2" fillId="36" borderId="45" applyNumberFormat="0" applyBorder="0" applyAlignment="0" applyProtection="0"/>
    <xf numFmtId="0" fontId="41" fillId="42" borderId="29" applyNumberFormat="0" applyAlignment="0" applyProtection="0"/>
    <xf numFmtId="0" fontId="41" fillId="42" borderId="29" applyNumberFormat="0" applyAlignment="0" applyProtection="0"/>
    <xf numFmtId="0" fontId="41" fillId="57" borderId="47" applyNumberFormat="0" applyAlignment="0" applyProtection="0"/>
    <xf numFmtId="0" fontId="41" fillId="57" borderId="29" applyNumberFormat="0" applyAlignment="0" applyProtection="0"/>
    <xf numFmtId="0" fontId="41" fillId="57" borderId="29" applyNumberFormat="0" applyAlignment="0" applyProtection="0"/>
    <xf numFmtId="0" fontId="41" fillId="57" borderId="47" applyNumberFormat="0" applyAlignment="0" applyProtection="0"/>
    <xf numFmtId="0" fontId="41" fillId="42" borderId="75" applyNumberFormat="0" applyAlignment="0" applyProtection="0"/>
    <xf numFmtId="0" fontId="41" fillId="42" borderId="29" applyNumberFormat="0" applyAlignment="0" applyProtection="0"/>
    <xf numFmtId="10" fontId="2" fillId="36" borderId="84" applyNumberFormat="0" applyBorder="0" applyAlignment="0" applyProtection="0"/>
    <xf numFmtId="0" fontId="1" fillId="0" borderId="0"/>
    <xf numFmtId="0" fontId="74" fillId="58" borderId="69" applyNumberFormat="0" applyFont="0" applyAlignment="0" applyProtection="0"/>
    <xf numFmtId="0" fontId="74" fillId="58" borderId="30" applyNumberFormat="0" applyFont="0" applyAlignment="0" applyProtection="0"/>
    <xf numFmtId="0" fontId="41" fillId="42" borderId="29" applyNumberFormat="0" applyAlignment="0" applyProtection="0"/>
    <xf numFmtId="0" fontId="41" fillId="57" borderId="29" applyNumberFormat="0" applyAlignment="0" applyProtection="0"/>
    <xf numFmtId="0" fontId="41" fillId="57" borderId="29" applyNumberFormat="0" applyAlignment="0" applyProtection="0"/>
    <xf numFmtId="0" fontId="41" fillId="57" borderId="29" applyNumberFormat="0" applyAlignment="0" applyProtection="0"/>
    <xf numFmtId="0" fontId="41" fillId="42" borderId="29" applyNumberFormat="0" applyAlignment="0" applyProtection="0"/>
    <xf numFmtId="0" fontId="41" fillId="57" borderId="29" applyNumberFormat="0" applyAlignment="0" applyProtection="0"/>
    <xf numFmtId="0" fontId="41" fillId="57" borderId="29" applyNumberFormat="0" applyAlignment="0" applyProtection="0"/>
    <xf numFmtId="0" fontId="41" fillId="57" borderId="29" applyNumberFormat="0" applyAlignment="0" applyProtection="0"/>
    <xf numFmtId="0" fontId="41" fillId="57" borderId="29" applyNumberFormat="0" applyAlignment="0" applyProtection="0"/>
    <xf numFmtId="0" fontId="41" fillId="57" borderId="29" applyNumberFormat="0" applyAlignment="0" applyProtection="0"/>
    <xf numFmtId="0" fontId="41" fillId="42" borderId="29" applyNumberFormat="0" applyAlignment="0" applyProtection="0"/>
    <xf numFmtId="0" fontId="63" fillId="61" borderId="29" applyNumberFormat="0" applyAlignment="0" applyProtection="0"/>
    <xf numFmtId="0" fontId="34" fillId="55" borderId="29" applyNumberFormat="0" applyAlignment="0" applyProtection="0"/>
    <xf numFmtId="0" fontId="63" fillId="61" borderId="29" applyNumberFormat="0" applyAlignment="0" applyProtection="0"/>
    <xf numFmtId="0" fontId="41" fillId="42" borderId="29" applyNumberFormat="0" applyAlignment="0" applyProtection="0"/>
    <xf numFmtId="0" fontId="41" fillId="57" borderId="29" applyNumberFormat="0" applyAlignment="0" applyProtection="0"/>
    <xf numFmtId="0" fontId="41" fillId="42" borderId="29" applyNumberFormat="0" applyAlignment="0" applyProtection="0"/>
    <xf numFmtId="0" fontId="41" fillId="57" borderId="29" applyNumberFormat="0" applyAlignment="0" applyProtection="0"/>
    <xf numFmtId="0" fontId="41" fillId="57" borderId="29" applyNumberFormat="0" applyAlignment="0" applyProtection="0"/>
    <xf numFmtId="0" fontId="41" fillId="57" borderId="29" applyNumberFormat="0" applyAlignment="0" applyProtection="0"/>
    <xf numFmtId="0" fontId="41" fillId="57" borderId="29" applyNumberFormat="0" applyAlignment="0" applyProtection="0"/>
    <xf numFmtId="0" fontId="41" fillId="57" borderId="29" applyNumberFormat="0" applyAlignment="0" applyProtection="0"/>
    <xf numFmtId="0" fontId="41" fillId="57" borderId="29" applyNumberFormat="0" applyAlignment="0" applyProtection="0"/>
    <xf numFmtId="0" fontId="41" fillId="57" borderId="29" applyNumberFormat="0" applyAlignment="0" applyProtection="0"/>
    <xf numFmtId="0" fontId="41" fillId="57" borderId="29" applyNumberFormat="0" applyAlignment="0" applyProtection="0"/>
    <xf numFmtId="0" fontId="41" fillId="57" borderId="29" applyNumberFormat="0" applyAlignment="0" applyProtection="0"/>
    <xf numFmtId="0" fontId="41" fillId="42" borderId="29" applyNumberFormat="0" applyAlignment="0" applyProtection="0"/>
    <xf numFmtId="0" fontId="41" fillId="42" borderId="29" applyNumberFormat="0" applyAlignment="0" applyProtection="0"/>
    <xf numFmtId="0" fontId="41" fillId="57" borderId="29" applyNumberFormat="0" applyAlignment="0" applyProtection="0"/>
    <xf numFmtId="0" fontId="41" fillId="57" borderId="29" applyNumberFormat="0" applyAlignment="0" applyProtection="0"/>
    <xf numFmtId="0" fontId="41" fillId="57" borderId="29" applyNumberFormat="0" applyAlignment="0" applyProtection="0"/>
    <xf numFmtId="0" fontId="41" fillId="57" borderId="29" applyNumberFormat="0" applyAlignment="0" applyProtection="0"/>
    <xf numFmtId="0" fontId="41" fillId="42" borderId="29" applyNumberFormat="0" applyAlignment="0" applyProtection="0"/>
    <xf numFmtId="0" fontId="1" fillId="58" borderId="30" applyNumberFormat="0" applyFont="0" applyAlignment="0" applyProtection="0"/>
    <xf numFmtId="0" fontId="74" fillId="58" borderId="30" applyNumberFormat="0" applyFont="0" applyAlignment="0" applyProtection="0"/>
    <xf numFmtId="0" fontId="1" fillId="58" borderId="83" applyNumberFormat="0" applyFont="0" applyAlignment="0" applyProtection="0"/>
    <xf numFmtId="0" fontId="41" fillId="42" borderId="114" applyNumberFormat="0" applyAlignment="0" applyProtection="0"/>
    <xf numFmtId="0" fontId="1" fillId="0" borderId="0"/>
    <xf numFmtId="0" fontId="41" fillId="57" borderId="47" applyNumberFormat="0" applyAlignment="0" applyProtection="0"/>
    <xf numFmtId="0" fontId="44" fillId="58" borderId="30" applyNumberFormat="0" applyFont="0" applyAlignment="0" applyProtection="0"/>
    <xf numFmtId="0" fontId="41" fillId="42" borderId="29" applyNumberFormat="0" applyAlignment="0" applyProtection="0"/>
    <xf numFmtId="0" fontId="34" fillId="55" borderId="29" applyNumberFormat="0" applyAlignment="0" applyProtection="0"/>
    <xf numFmtId="0" fontId="41" fillId="57" borderId="125" applyNumberFormat="0" applyAlignment="0" applyProtection="0"/>
    <xf numFmtId="0" fontId="41" fillId="57" borderId="82" applyNumberFormat="0" applyAlignment="0" applyProtection="0"/>
    <xf numFmtId="0" fontId="41" fillId="42" borderId="47" applyNumberFormat="0" applyAlignment="0" applyProtection="0"/>
    <xf numFmtId="0" fontId="41" fillId="57" borderId="29" applyNumberFormat="0" applyAlignment="0" applyProtection="0"/>
    <xf numFmtId="0" fontId="41" fillId="57" borderId="47" applyNumberFormat="0" applyAlignment="0" applyProtection="0"/>
    <xf numFmtId="0" fontId="41" fillId="42" borderId="29" applyNumberFormat="0" applyAlignment="0" applyProtection="0"/>
    <xf numFmtId="0" fontId="1" fillId="58" borderId="30" applyNumberFormat="0" applyFont="0" applyAlignment="0" applyProtection="0"/>
    <xf numFmtId="0" fontId="34" fillId="55" borderId="29" applyNumberFormat="0" applyAlignment="0" applyProtection="0"/>
    <xf numFmtId="0" fontId="41" fillId="57" borderId="29" applyNumberFormat="0" applyAlignment="0" applyProtection="0"/>
    <xf numFmtId="0" fontId="41" fillId="57" borderId="29" applyNumberFormat="0" applyAlignment="0" applyProtection="0"/>
    <xf numFmtId="0" fontId="41" fillId="42" borderId="29" applyNumberFormat="0" applyAlignment="0" applyProtection="0"/>
    <xf numFmtId="0" fontId="41" fillId="42" borderId="29" applyNumberFormat="0" applyAlignment="0" applyProtection="0"/>
    <xf numFmtId="0" fontId="41" fillId="42" borderId="47" applyNumberFormat="0" applyAlignment="0" applyProtection="0"/>
    <xf numFmtId="0" fontId="41" fillId="42" borderId="47" applyNumberFormat="0" applyAlignment="0" applyProtection="0"/>
    <xf numFmtId="0" fontId="41" fillId="57" borderId="75" applyNumberFormat="0" applyAlignment="0" applyProtection="0"/>
    <xf numFmtId="0" fontId="41" fillId="57" borderId="47" applyNumberFormat="0" applyAlignment="0" applyProtection="0"/>
    <xf numFmtId="0" fontId="41" fillId="57" borderId="82" applyNumberFormat="0" applyAlignment="0" applyProtection="0"/>
    <xf numFmtId="0" fontId="47" fillId="0" borderId="109" applyNumberFormat="0" applyFill="0" applyAlignment="0" applyProtection="0"/>
    <xf numFmtId="0" fontId="41" fillId="57" borderId="86" applyNumberFormat="0" applyAlignment="0" applyProtection="0"/>
    <xf numFmtId="0" fontId="92" fillId="63" borderId="32" applyBorder="0"/>
    <xf numFmtId="0" fontId="41" fillId="42" borderId="33" applyNumberFormat="0" applyAlignment="0" applyProtection="0"/>
    <xf numFmtId="0" fontId="47" fillId="0" borderId="35" applyNumberFormat="0" applyFill="0" applyAlignment="0" applyProtection="0"/>
    <xf numFmtId="0" fontId="1" fillId="34" borderId="36" applyNumberFormat="0" applyProtection="0">
      <alignment horizontal="left" vertical="center" indent="1"/>
    </xf>
    <xf numFmtId="0" fontId="1" fillId="34" borderId="36" applyNumberFormat="0" applyProtection="0">
      <alignment horizontal="left" vertical="center" indent="1"/>
    </xf>
    <xf numFmtId="4" fontId="58" fillId="62" borderId="36" applyNumberFormat="0" applyProtection="0">
      <alignment horizontal="right" vertical="center"/>
    </xf>
    <xf numFmtId="0" fontId="1" fillId="34" borderId="36" applyNumberFormat="0" applyProtection="0">
      <alignment horizontal="left" vertical="center" indent="1"/>
    </xf>
    <xf numFmtId="0" fontId="45" fillId="61" borderId="36" applyNumberFormat="0" applyAlignment="0" applyProtection="0"/>
    <xf numFmtId="0" fontId="74" fillId="58" borderId="34" applyNumberFormat="0" applyFont="0" applyAlignment="0" applyProtection="0"/>
    <xf numFmtId="0" fontId="41" fillId="42" borderId="33" applyNumberFormat="0" applyAlignment="0" applyProtection="0"/>
    <xf numFmtId="0" fontId="41" fillId="57" borderId="33" applyNumberFormat="0" applyAlignment="0" applyProtection="0"/>
    <xf numFmtId="0" fontId="41" fillId="57" borderId="33" applyNumberFormat="0" applyAlignment="0" applyProtection="0"/>
    <xf numFmtId="0" fontId="41" fillId="57" borderId="33" applyNumberFormat="0" applyAlignment="0" applyProtection="0"/>
    <xf numFmtId="0" fontId="41" fillId="42" borderId="33" applyNumberFormat="0" applyAlignment="0" applyProtection="0"/>
    <xf numFmtId="0" fontId="41" fillId="57" borderId="33" applyNumberFormat="0" applyAlignment="0" applyProtection="0"/>
    <xf numFmtId="0" fontId="41" fillId="57" borderId="33" applyNumberFormat="0" applyAlignment="0" applyProtection="0"/>
    <xf numFmtId="0" fontId="41" fillId="57" borderId="33" applyNumberFormat="0" applyAlignment="0" applyProtection="0"/>
    <xf numFmtId="0" fontId="41" fillId="57" borderId="33" applyNumberFormat="0" applyAlignment="0" applyProtection="0"/>
    <xf numFmtId="0" fontId="41" fillId="57" borderId="33" applyNumberFormat="0" applyAlignment="0" applyProtection="0"/>
    <xf numFmtId="0" fontId="41" fillId="42" borderId="33" applyNumberFormat="0" applyAlignment="0" applyProtection="0"/>
    <xf numFmtId="10" fontId="2" fillId="36" borderId="31" applyNumberFormat="0" applyBorder="0" applyAlignment="0" applyProtection="0"/>
    <xf numFmtId="0" fontId="20" fillId="0" borderId="37">
      <alignment horizontal="left" vertical="center"/>
    </xf>
    <xf numFmtId="0" fontId="63" fillId="61" borderId="33" applyNumberFormat="0" applyAlignment="0" applyProtection="0"/>
    <xf numFmtId="0" fontId="34" fillId="55" borderId="33" applyNumberFormat="0" applyAlignment="0" applyProtection="0"/>
    <xf numFmtId="0" fontId="63" fillId="61" borderId="33" applyNumberFormat="0" applyAlignment="0" applyProtection="0"/>
    <xf numFmtId="0" fontId="20" fillId="0" borderId="37">
      <alignment horizontal="left" vertical="center"/>
    </xf>
    <xf numFmtId="0" fontId="41" fillId="42" borderId="33" applyNumberFormat="0" applyAlignment="0" applyProtection="0"/>
    <xf numFmtId="0" fontId="41" fillId="57" borderId="33" applyNumberFormat="0" applyAlignment="0" applyProtection="0"/>
    <xf numFmtId="0" fontId="41" fillId="42" borderId="33" applyNumberFormat="0" applyAlignment="0" applyProtection="0"/>
    <xf numFmtId="0" fontId="41" fillId="57" borderId="33" applyNumberFormat="0" applyAlignment="0" applyProtection="0"/>
    <xf numFmtId="0" fontId="41" fillId="57" borderId="33" applyNumberFormat="0" applyAlignment="0" applyProtection="0"/>
    <xf numFmtId="0" fontId="41" fillId="57" borderId="33" applyNumberFormat="0" applyAlignment="0" applyProtection="0"/>
    <xf numFmtId="0" fontId="41" fillId="57" borderId="33" applyNumberFormat="0" applyAlignment="0" applyProtection="0"/>
    <xf numFmtId="0" fontId="41" fillId="57" borderId="33" applyNumberFormat="0" applyAlignment="0" applyProtection="0"/>
    <xf numFmtId="0" fontId="41" fillId="57" borderId="33" applyNumberFormat="0" applyAlignment="0" applyProtection="0"/>
    <xf numFmtId="0" fontId="41" fillId="57" borderId="33" applyNumberFormat="0" applyAlignment="0" applyProtection="0"/>
    <xf numFmtId="0" fontId="41" fillId="57" borderId="33" applyNumberFormat="0" applyAlignment="0" applyProtection="0"/>
    <xf numFmtId="0" fontId="41" fillId="57" borderId="33" applyNumberFormat="0" applyAlignment="0" applyProtection="0"/>
    <xf numFmtId="0" fontId="41" fillId="42" borderId="33" applyNumberFormat="0" applyAlignment="0" applyProtection="0"/>
    <xf numFmtId="0" fontId="41" fillId="42" borderId="33" applyNumberFormat="0" applyAlignment="0" applyProtection="0"/>
    <xf numFmtId="0" fontId="41" fillId="57" borderId="33" applyNumberFormat="0" applyAlignment="0" applyProtection="0"/>
    <xf numFmtId="0" fontId="41" fillId="57" borderId="33" applyNumberFormat="0" applyAlignment="0" applyProtection="0"/>
    <xf numFmtId="0" fontId="41" fillId="57" borderId="33" applyNumberFormat="0" applyAlignment="0" applyProtection="0"/>
    <xf numFmtId="0" fontId="41" fillId="57" borderId="33" applyNumberFormat="0" applyAlignment="0" applyProtection="0"/>
    <xf numFmtId="0" fontId="41" fillId="42" borderId="33" applyNumberFormat="0" applyAlignment="0" applyProtection="0"/>
    <xf numFmtId="0" fontId="1" fillId="58" borderId="34" applyNumberFormat="0" applyFont="0" applyAlignment="0" applyProtection="0"/>
    <xf numFmtId="0" fontId="74" fillId="58" borderId="34" applyNumberFormat="0" applyFont="0" applyAlignment="0" applyProtection="0"/>
    <xf numFmtId="0" fontId="45" fillId="55" borderId="36" applyNumberFormat="0" applyAlignment="0" applyProtection="0"/>
    <xf numFmtId="0" fontId="45" fillId="61" borderId="36" applyNumberFormat="0" applyAlignment="0" applyProtection="0"/>
    <xf numFmtId="0" fontId="1" fillId="34" borderId="36" applyNumberFormat="0" applyProtection="0">
      <alignment horizontal="left" vertical="center" indent="1"/>
    </xf>
    <xf numFmtId="4" fontId="58" fillId="62" borderId="36" applyNumberFormat="0" applyProtection="0">
      <alignment horizontal="right" vertical="center"/>
    </xf>
    <xf numFmtId="0" fontId="1" fillId="34" borderId="36" applyNumberFormat="0" applyProtection="0">
      <alignment horizontal="left" vertical="center" indent="1"/>
    </xf>
    <xf numFmtId="0" fontId="1" fillId="34" borderId="36" applyNumberFormat="0" applyProtection="0">
      <alignment horizontal="left" vertical="center" indent="1"/>
    </xf>
    <xf numFmtId="0" fontId="47" fillId="0" borderId="35" applyNumberFormat="0" applyFill="0" applyAlignment="0" applyProtection="0"/>
    <xf numFmtId="0" fontId="44" fillId="58" borderId="34" applyNumberFormat="0" applyFont="0" applyAlignment="0" applyProtection="0"/>
    <xf numFmtId="0" fontId="41" fillId="42" borderId="33" applyNumberFormat="0" applyAlignment="0" applyProtection="0"/>
    <xf numFmtId="0" fontId="34" fillId="55" borderId="33" applyNumberFormat="0" applyAlignment="0" applyProtection="0"/>
    <xf numFmtId="0" fontId="47" fillId="0" borderId="35" applyNumberFormat="0" applyFill="0" applyAlignment="0" applyProtection="0"/>
    <xf numFmtId="0" fontId="45" fillId="55" borderId="36" applyNumberFormat="0" applyAlignment="0" applyProtection="0"/>
    <xf numFmtId="0" fontId="41" fillId="42" borderId="75" applyNumberFormat="0" applyAlignment="0" applyProtection="0"/>
    <xf numFmtId="0" fontId="41" fillId="57" borderId="33" applyNumberFormat="0" applyAlignment="0" applyProtection="0"/>
    <xf numFmtId="0" fontId="41" fillId="42" borderId="33" applyNumberFormat="0" applyAlignment="0" applyProtection="0"/>
    <xf numFmtId="0" fontId="45" fillId="55" borderId="36" applyNumberFormat="0" applyAlignment="0" applyProtection="0"/>
    <xf numFmtId="0" fontId="1" fillId="58" borderId="34" applyNumberFormat="0" applyFont="0" applyAlignment="0" applyProtection="0"/>
    <xf numFmtId="0" fontId="34" fillId="55" borderId="33" applyNumberFormat="0" applyAlignment="0" applyProtection="0"/>
    <xf numFmtId="0" fontId="41" fillId="57" borderId="33" applyNumberFormat="0" applyAlignment="0" applyProtection="0"/>
    <xf numFmtId="0" fontId="41" fillId="57" borderId="33" applyNumberFormat="0" applyAlignment="0" applyProtection="0"/>
    <xf numFmtId="0" fontId="41" fillId="42" borderId="33" applyNumberFormat="0" applyAlignment="0" applyProtection="0"/>
    <xf numFmtId="0" fontId="41" fillId="42" borderId="33" applyNumberFormat="0" applyAlignment="0" applyProtection="0"/>
    <xf numFmtId="0" fontId="34" fillId="55" borderId="56" applyNumberFormat="0" applyAlignment="0" applyProtection="0"/>
    <xf numFmtId="0" fontId="1" fillId="0" borderId="0"/>
    <xf numFmtId="0" fontId="41" fillId="42" borderId="47" applyNumberFormat="0" applyAlignment="0" applyProtection="0"/>
    <xf numFmtId="0" fontId="41" fillId="57" borderId="64" applyNumberFormat="0" applyAlignment="0" applyProtection="0"/>
    <xf numFmtId="0" fontId="45" fillId="61" borderId="89" applyNumberFormat="0" applyAlignment="0" applyProtection="0"/>
    <xf numFmtId="0" fontId="44" fillId="58" borderId="41" applyNumberFormat="0" applyFont="0" applyAlignment="0" applyProtection="0"/>
    <xf numFmtId="0" fontId="92" fillId="63" borderId="50" applyBorder="0"/>
    <xf numFmtId="0" fontId="1" fillId="0" borderId="0"/>
    <xf numFmtId="0" fontId="41" fillId="57" borderId="114" applyNumberFormat="0" applyAlignment="0" applyProtection="0"/>
    <xf numFmtId="0" fontId="47" fillId="0" borderId="70" applyNumberFormat="0" applyFill="0" applyAlignment="0" applyProtection="0"/>
    <xf numFmtId="0" fontId="41" fillId="57" borderId="82" applyNumberFormat="0" applyAlignment="0" applyProtection="0"/>
    <xf numFmtId="0" fontId="41" fillId="42" borderId="75" applyNumberFormat="0" applyAlignment="0" applyProtection="0"/>
    <xf numFmtId="0" fontId="41" fillId="57" borderId="82" applyNumberFormat="0" applyAlignment="0" applyProtection="0"/>
    <xf numFmtId="0" fontId="1" fillId="58" borderId="48" applyNumberFormat="0" applyFont="0" applyAlignment="0" applyProtection="0"/>
    <xf numFmtId="0" fontId="63" fillId="61" borderId="47" applyNumberFormat="0" applyAlignment="0" applyProtection="0"/>
    <xf numFmtId="0" fontId="41" fillId="42" borderId="86" applyNumberFormat="0" applyAlignment="0" applyProtection="0"/>
    <xf numFmtId="0" fontId="1" fillId="34" borderId="110" applyNumberFormat="0" applyProtection="0">
      <alignment horizontal="left" vertical="center" indent="1"/>
    </xf>
    <xf numFmtId="0" fontId="41" fillId="57" borderId="114" applyNumberFormat="0" applyAlignment="0" applyProtection="0"/>
    <xf numFmtId="0" fontId="41" fillId="57" borderId="47" applyNumberFormat="0" applyAlignment="0" applyProtection="0"/>
    <xf numFmtId="0" fontId="41" fillId="57" borderId="75" applyNumberFormat="0" applyAlignment="0" applyProtection="0"/>
    <xf numFmtId="0" fontId="34" fillId="55" borderId="56" applyNumberFormat="0" applyAlignment="0" applyProtection="0"/>
    <xf numFmtId="0" fontId="41" fillId="42" borderId="47" applyNumberFormat="0" applyAlignment="0" applyProtection="0"/>
    <xf numFmtId="0" fontId="41" fillId="57" borderId="86" applyNumberFormat="0" applyAlignment="0" applyProtection="0"/>
    <xf numFmtId="0" fontId="41" fillId="57" borderId="86" applyNumberFormat="0" applyAlignment="0" applyProtection="0"/>
    <xf numFmtId="0" fontId="41" fillId="57" borderId="56" applyNumberFormat="0" applyAlignment="0" applyProtection="0"/>
    <xf numFmtId="0" fontId="41" fillId="42" borderId="107" applyNumberFormat="0" applyAlignment="0" applyProtection="0"/>
    <xf numFmtId="0" fontId="41" fillId="57" borderId="114" applyNumberFormat="0" applyAlignment="0" applyProtection="0"/>
    <xf numFmtId="0" fontId="41" fillId="57" borderId="125" applyNumberFormat="0" applyAlignment="0" applyProtection="0"/>
    <xf numFmtId="0" fontId="41" fillId="57" borderId="114" applyNumberFormat="0" applyAlignment="0" applyProtection="0"/>
    <xf numFmtId="0" fontId="41" fillId="57" borderId="82" applyNumberFormat="0" applyAlignment="0" applyProtection="0"/>
    <xf numFmtId="0" fontId="41" fillId="57" borderId="82" applyNumberFormat="0" applyAlignment="0" applyProtection="0"/>
    <xf numFmtId="0" fontId="34" fillId="55" borderId="75" applyNumberFormat="0" applyAlignment="0" applyProtection="0"/>
    <xf numFmtId="0" fontId="41" fillId="42" borderId="86" applyNumberFormat="0" applyAlignment="0" applyProtection="0"/>
    <xf numFmtId="0" fontId="44" fillId="58" borderId="83" applyNumberFormat="0" applyFont="0" applyAlignment="0" applyProtection="0"/>
    <xf numFmtId="0" fontId="41" fillId="42" borderId="64" applyNumberFormat="0" applyAlignment="0" applyProtection="0"/>
    <xf numFmtId="0" fontId="41" fillId="42" borderId="64" applyNumberFormat="0" applyAlignment="0" applyProtection="0"/>
    <xf numFmtId="0" fontId="47" fillId="0" borderId="102" applyNumberFormat="0" applyFill="0" applyAlignment="0" applyProtection="0"/>
    <xf numFmtId="0" fontId="41" fillId="57" borderId="86" applyNumberFormat="0" applyAlignment="0" applyProtection="0"/>
    <xf numFmtId="0" fontId="92" fillId="0" borderId="116" applyAlignment="0">
      <alignment horizontal="right"/>
    </xf>
    <xf numFmtId="0" fontId="74" fillId="58" borderId="126" applyNumberFormat="0" applyFont="0" applyAlignment="0" applyProtection="0"/>
    <xf numFmtId="0" fontId="41" fillId="42" borderId="114" applyNumberFormat="0" applyAlignment="0" applyProtection="0"/>
    <xf numFmtId="0" fontId="41" fillId="57" borderId="68" applyNumberFormat="0" applyAlignment="0" applyProtection="0"/>
    <xf numFmtId="0" fontId="63" fillId="61" borderId="125" applyNumberFormat="0" applyAlignment="0" applyProtection="0"/>
    <xf numFmtId="4" fontId="58" fillId="62" borderId="110" applyNumberFormat="0" applyProtection="0">
      <alignment horizontal="right" vertical="center"/>
    </xf>
    <xf numFmtId="0" fontId="41" fillId="57" borderId="68" applyNumberFormat="0" applyAlignment="0" applyProtection="0"/>
    <xf numFmtId="0" fontId="41" fillId="42" borderId="114" applyNumberFormat="0" applyAlignment="0" applyProtection="0"/>
    <xf numFmtId="0" fontId="34" fillId="55" borderId="125" applyNumberFormat="0" applyAlignment="0" applyProtection="0"/>
    <xf numFmtId="0" fontId="41" fillId="57" borderId="107" applyNumberFormat="0" applyAlignment="0" applyProtection="0"/>
    <xf numFmtId="0" fontId="41" fillId="57" borderId="118" applyNumberFormat="0" applyAlignment="0" applyProtection="0"/>
    <xf numFmtId="0" fontId="41" fillId="57" borderId="125" applyNumberFormat="0" applyAlignment="0" applyProtection="0"/>
    <xf numFmtId="0" fontId="34" fillId="55" borderId="47" applyNumberFormat="0" applyAlignment="0" applyProtection="0"/>
    <xf numFmtId="0" fontId="41" fillId="57" borderId="64" applyNumberFormat="0" applyAlignment="0" applyProtection="0"/>
    <xf numFmtId="0" fontId="41" fillId="57" borderId="64" applyNumberFormat="0" applyAlignment="0" applyProtection="0"/>
    <xf numFmtId="0" fontId="41" fillId="57" borderId="64" applyNumberFormat="0" applyAlignment="0" applyProtection="0"/>
    <xf numFmtId="0" fontId="41" fillId="42" borderId="82" applyNumberFormat="0" applyAlignment="0" applyProtection="0"/>
    <xf numFmtId="0" fontId="41" fillId="57" borderId="114" applyNumberFormat="0" applyAlignment="0" applyProtection="0"/>
    <xf numFmtId="0" fontId="1" fillId="34" borderId="128" applyNumberFormat="0" applyProtection="0">
      <alignment horizontal="left" vertical="center" indent="1"/>
    </xf>
    <xf numFmtId="0" fontId="47" fillId="0" borderId="120" applyNumberFormat="0" applyFill="0" applyAlignment="0" applyProtection="0"/>
    <xf numFmtId="0" fontId="41" fillId="57" borderId="82" applyNumberFormat="0" applyAlignment="0" applyProtection="0"/>
    <xf numFmtId="0" fontId="45" fillId="55" borderId="78" applyNumberFormat="0" applyAlignment="0" applyProtection="0"/>
    <xf numFmtId="10" fontId="2" fillId="36" borderId="73" applyNumberFormat="0" applyBorder="0" applyAlignment="0" applyProtection="0"/>
    <xf numFmtId="0" fontId="34" fillId="55" borderId="86" applyNumberFormat="0" applyAlignment="0" applyProtection="0"/>
    <xf numFmtId="0" fontId="41" fillId="57" borderId="82" applyNumberFormat="0" applyAlignment="0" applyProtection="0"/>
    <xf numFmtId="0" fontId="41" fillId="57" borderId="75" applyNumberFormat="0" applyAlignment="0" applyProtection="0"/>
    <xf numFmtId="0" fontId="47" fillId="0" borderId="70" applyNumberFormat="0" applyFill="0" applyAlignment="0" applyProtection="0"/>
    <xf numFmtId="0" fontId="47" fillId="0" borderId="77" applyNumberFormat="0" applyFill="0" applyAlignment="0" applyProtection="0"/>
    <xf numFmtId="0" fontId="41" fillId="57" borderId="47" applyNumberFormat="0" applyAlignment="0" applyProtection="0"/>
    <xf numFmtId="0" fontId="41" fillId="57" borderId="82" applyNumberFormat="0" applyAlignment="0" applyProtection="0"/>
    <xf numFmtId="0" fontId="41" fillId="57" borderId="56" applyNumberFormat="0" applyAlignment="0" applyProtection="0"/>
    <xf numFmtId="10" fontId="2" fillId="36" borderId="123" applyNumberFormat="0" applyBorder="0" applyAlignment="0" applyProtection="0"/>
    <xf numFmtId="0" fontId="34" fillId="55" borderId="125" applyNumberFormat="0" applyAlignment="0" applyProtection="0"/>
    <xf numFmtId="0" fontId="74" fillId="58" borderId="48" applyNumberFormat="0" applyFont="0" applyAlignment="0" applyProtection="0"/>
    <xf numFmtId="0" fontId="45" fillId="55" borderId="89" applyNumberFormat="0" applyAlignment="0" applyProtection="0"/>
    <xf numFmtId="0" fontId="41" fillId="57" borderId="64" applyNumberFormat="0" applyAlignment="0" applyProtection="0"/>
    <xf numFmtId="0" fontId="63" fillId="61" borderId="56" applyNumberFormat="0" applyAlignment="0" applyProtection="0"/>
    <xf numFmtId="0" fontId="34" fillId="55" borderId="114" applyNumberFormat="0" applyAlignment="0" applyProtection="0"/>
    <xf numFmtId="0" fontId="41" fillId="42" borderId="56" applyNumberFormat="0" applyAlignment="0" applyProtection="0"/>
    <xf numFmtId="0" fontId="41" fillId="57" borderId="47" applyNumberFormat="0" applyAlignment="0" applyProtection="0"/>
    <xf numFmtId="0" fontId="41" fillId="57" borderId="47" applyNumberFormat="0" applyAlignment="0" applyProtection="0"/>
    <xf numFmtId="0" fontId="41" fillId="42" borderId="107" applyNumberFormat="0" applyAlignment="0" applyProtection="0"/>
    <xf numFmtId="0" fontId="41" fillId="42" borderId="56" applyNumberFormat="0" applyAlignment="0" applyProtection="0"/>
    <xf numFmtId="0" fontId="41" fillId="57" borderId="47" applyNumberFormat="0" applyAlignment="0" applyProtection="0"/>
    <xf numFmtId="0" fontId="41" fillId="57" borderId="56" applyNumberFormat="0" applyAlignment="0" applyProtection="0"/>
    <xf numFmtId="0" fontId="1" fillId="58" borderId="57" applyNumberFormat="0" applyFont="0" applyAlignment="0" applyProtection="0"/>
    <xf numFmtId="0" fontId="41" fillId="57" borderId="56" applyNumberFormat="0" applyAlignment="0" applyProtection="0"/>
    <xf numFmtId="0" fontId="41" fillId="42" borderId="82" applyNumberFormat="0" applyAlignment="0" applyProtection="0"/>
    <xf numFmtId="0" fontId="41" fillId="42" borderId="75" applyNumberFormat="0" applyAlignment="0" applyProtection="0"/>
    <xf numFmtId="0" fontId="41" fillId="57" borderId="114" applyNumberFormat="0" applyAlignment="0" applyProtection="0"/>
    <xf numFmtId="0" fontId="41" fillId="57" borderId="114" applyNumberFormat="0" applyAlignment="0" applyProtection="0"/>
    <xf numFmtId="0" fontId="41" fillId="57" borderId="93" applyNumberFormat="0" applyAlignment="0" applyProtection="0"/>
    <xf numFmtId="0" fontId="44" fillId="58" borderId="126" applyNumberFormat="0" applyFont="0" applyAlignment="0" applyProtection="0"/>
    <xf numFmtId="0" fontId="41" fillId="42" borderId="51" applyNumberFormat="0" applyAlignment="0" applyProtection="0"/>
    <xf numFmtId="0" fontId="44" fillId="58" borderId="115" applyNumberFormat="0" applyFont="0" applyAlignment="0" applyProtection="0"/>
    <xf numFmtId="0" fontId="41" fillId="42" borderId="47" applyNumberFormat="0" applyAlignment="0" applyProtection="0"/>
    <xf numFmtId="0" fontId="41" fillId="57" borderId="47" applyNumberFormat="0" applyAlignment="0" applyProtection="0"/>
    <xf numFmtId="0" fontId="41" fillId="42" borderId="47" applyNumberFormat="0" applyAlignment="0" applyProtection="0"/>
    <xf numFmtId="0" fontId="34" fillId="55" borderId="47" applyNumberFormat="0" applyAlignment="0" applyProtection="0"/>
    <xf numFmtId="0" fontId="41" fillId="42" borderId="47" applyNumberFormat="0" applyAlignment="0" applyProtection="0"/>
    <xf numFmtId="0" fontId="44" fillId="58" borderId="48" applyNumberFormat="0" applyFont="0" applyAlignment="0" applyProtection="0"/>
    <xf numFmtId="0" fontId="41" fillId="42" borderId="47" applyNumberFormat="0" applyAlignment="0" applyProtection="0"/>
    <xf numFmtId="0" fontId="74" fillId="58" borderId="115" applyNumberFormat="0" applyFont="0" applyAlignment="0" applyProtection="0"/>
    <xf numFmtId="0" fontId="41" fillId="57" borderId="107" applyNumberFormat="0" applyAlignment="0" applyProtection="0"/>
    <xf numFmtId="0" fontId="41" fillId="42" borderId="47" applyNumberFormat="0" applyAlignment="0" applyProtection="0"/>
    <xf numFmtId="0" fontId="41" fillId="42" borderId="47" applyNumberFormat="0" applyAlignment="0" applyProtection="0"/>
    <xf numFmtId="0" fontId="41" fillId="57" borderId="47" applyNumberFormat="0" applyAlignment="0" applyProtection="0"/>
    <xf numFmtId="0" fontId="41" fillId="57" borderId="47" applyNumberFormat="0" applyAlignment="0" applyProtection="0"/>
    <xf numFmtId="0" fontId="1" fillId="34" borderId="110" applyNumberFormat="0" applyProtection="0">
      <alignment horizontal="left" vertical="center" indent="1"/>
    </xf>
    <xf numFmtId="0" fontId="41" fillId="42" borderId="47" applyNumberFormat="0" applyAlignment="0" applyProtection="0"/>
    <xf numFmtId="0" fontId="41" fillId="42" borderId="82" applyNumberFormat="0" applyAlignment="0" applyProtection="0"/>
    <xf numFmtId="0" fontId="41" fillId="42" borderId="86" applyNumberFormat="0" applyAlignment="0" applyProtection="0"/>
    <xf numFmtId="0" fontId="74" fillId="58" borderId="87" applyNumberFormat="0" applyFont="0" applyAlignment="0" applyProtection="0"/>
    <xf numFmtId="0" fontId="41" fillId="57" borderId="75" applyNumberFormat="0" applyAlignment="0" applyProtection="0"/>
    <xf numFmtId="0" fontId="74" fillId="58" borderId="48" applyNumberFormat="0" applyFont="0" applyAlignment="0" applyProtection="0"/>
    <xf numFmtId="0" fontId="41" fillId="42" borderId="47" applyNumberFormat="0" applyAlignment="0" applyProtection="0"/>
    <xf numFmtId="0" fontId="41" fillId="57" borderId="47" applyNumberFormat="0" applyAlignment="0" applyProtection="0"/>
    <xf numFmtId="0" fontId="41" fillId="57" borderId="47" applyNumberFormat="0" applyAlignment="0" applyProtection="0"/>
    <xf numFmtId="0" fontId="41" fillId="57" borderId="47" applyNumberFormat="0" applyAlignment="0" applyProtection="0"/>
    <xf numFmtId="0" fontId="41" fillId="42" borderId="47" applyNumberFormat="0" applyAlignment="0" applyProtection="0"/>
    <xf numFmtId="0" fontId="41" fillId="57" borderId="47" applyNumberFormat="0" applyAlignment="0" applyProtection="0"/>
    <xf numFmtId="0" fontId="41" fillId="57" borderId="47" applyNumberFormat="0" applyAlignment="0" applyProtection="0"/>
    <xf numFmtId="0" fontId="41" fillId="57" borderId="47" applyNumberFormat="0" applyAlignment="0" applyProtection="0"/>
    <xf numFmtId="0" fontId="41" fillId="57" borderId="47" applyNumberFormat="0" applyAlignment="0" applyProtection="0"/>
    <xf numFmtId="0" fontId="41" fillId="57" borderId="47" applyNumberFormat="0" applyAlignment="0" applyProtection="0"/>
    <xf numFmtId="0" fontId="41" fillId="42" borderId="47" applyNumberFormat="0" applyAlignment="0" applyProtection="0"/>
    <xf numFmtId="0" fontId="41" fillId="57" borderId="56" applyNumberFormat="0" applyAlignment="0" applyProtection="0"/>
    <xf numFmtId="0" fontId="63" fillId="61" borderId="47" applyNumberFormat="0" applyAlignment="0" applyProtection="0"/>
    <xf numFmtId="0" fontId="34" fillId="55" borderId="47" applyNumberFormat="0" applyAlignment="0" applyProtection="0"/>
    <xf numFmtId="0" fontId="63" fillId="61" borderId="47" applyNumberFormat="0" applyAlignment="0" applyProtection="0"/>
    <xf numFmtId="0" fontId="41" fillId="42" borderId="47" applyNumberFormat="0" applyAlignment="0" applyProtection="0"/>
    <xf numFmtId="0" fontId="41" fillId="57" borderId="47" applyNumberFormat="0" applyAlignment="0" applyProtection="0"/>
    <xf numFmtId="0" fontId="41" fillId="42" borderId="47" applyNumberFormat="0" applyAlignment="0" applyProtection="0"/>
    <xf numFmtId="0" fontId="41" fillId="57" borderId="47" applyNumberFormat="0" applyAlignment="0" applyProtection="0"/>
    <xf numFmtId="0" fontId="41" fillId="57" borderId="47" applyNumberFormat="0" applyAlignment="0" applyProtection="0"/>
    <xf numFmtId="0" fontId="41" fillId="57" borderId="47" applyNumberFormat="0" applyAlignment="0" applyProtection="0"/>
    <xf numFmtId="0" fontId="41" fillId="57" borderId="47" applyNumberFormat="0" applyAlignment="0" applyProtection="0"/>
    <xf numFmtId="0" fontId="41" fillId="57" borderId="47" applyNumberFormat="0" applyAlignment="0" applyProtection="0"/>
    <xf numFmtId="0" fontId="41" fillId="57" borderId="47" applyNumberFormat="0" applyAlignment="0" applyProtection="0"/>
    <xf numFmtId="0" fontId="41" fillId="57" borderId="47" applyNumberFormat="0" applyAlignment="0" applyProtection="0"/>
    <xf numFmtId="0" fontId="41" fillId="57" borderId="47" applyNumberFormat="0" applyAlignment="0" applyProtection="0"/>
    <xf numFmtId="0" fontId="41" fillId="57" borderId="47" applyNumberFormat="0" applyAlignment="0" applyProtection="0"/>
    <xf numFmtId="0" fontId="41" fillId="42" borderId="47" applyNumberFormat="0" applyAlignment="0" applyProtection="0"/>
    <xf numFmtId="0" fontId="41" fillId="42" borderId="47" applyNumberFormat="0" applyAlignment="0" applyProtection="0"/>
    <xf numFmtId="0" fontId="41" fillId="57" borderId="47" applyNumberFormat="0" applyAlignment="0" applyProtection="0"/>
    <xf numFmtId="0" fontId="41" fillId="57" borderId="47" applyNumberFormat="0" applyAlignment="0" applyProtection="0"/>
    <xf numFmtId="0" fontId="41" fillId="57" borderId="47" applyNumberFormat="0" applyAlignment="0" applyProtection="0"/>
    <xf numFmtId="0" fontId="41" fillId="57" borderId="47" applyNumberFormat="0" applyAlignment="0" applyProtection="0"/>
    <xf numFmtId="0" fontId="41" fillId="42" borderId="47" applyNumberFormat="0" applyAlignment="0" applyProtection="0"/>
    <xf numFmtId="0" fontId="1" fillId="58" borderId="48" applyNumberFormat="0" applyFont="0" applyAlignment="0" applyProtection="0"/>
    <xf numFmtId="0" fontId="74" fillId="58" borderId="48" applyNumberFormat="0" applyFont="0" applyAlignment="0" applyProtection="0"/>
    <xf numFmtId="0" fontId="20" fillId="0" borderId="111">
      <alignment horizontal="left" vertical="center"/>
    </xf>
    <xf numFmtId="0" fontId="41" fillId="57" borderId="86" applyNumberFormat="0" applyAlignment="0" applyProtection="0"/>
    <xf numFmtId="0" fontId="41" fillId="42" borderId="82" applyNumberFormat="0" applyAlignment="0" applyProtection="0"/>
    <xf numFmtId="0" fontId="20" fillId="0" borderId="90">
      <alignment horizontal="left" vertical="center"/>
    </xf>
    <xf numFmtId="0" fontId="41" fillId="57" borderId="107" applyNumberFormat="0" applyAlignment="0" applyProtection="0"/>
    <xf numFmtId="0" fontId="44" fillId="58" borderId="48" applyNumberFormat="0" applyFont="0" applyAlignment="0" applyProtection="0"/>
    <xf numFmtId="0" fontId="41" fillId="42" borderId="47" applyNumberFormat="0" applyAlignment="0" applyProtection="0"/>
    <xf numFmtId="0" fontId="34" fillId="55" borderId="47" applyNumberFormat="0" applyAlignment="0" applyProtection="0"/>
    <xf numFmtId="0" fontId="41" fillId="57" borderId="68" applyNumberFormat="0" applyAlignment="0" applyProtection="0"/>
    <xf numFmtId="0" fontId="41" fillId="42" borderId="86" applyNumberFormat="0" applyAlignment="0" applyProtection="0"/>
    <xf numFmtId="0" fontId="41" fillId="57" borderId="47" applyNumberFormat="0" applyAlignment="0" applyProtection="0"/>
    <xf numFmtId="0" fontId="47" fillId="0" borderId="127" applyNumberFormat="0" applyFill="0" applyAlignment="0" applyProtection="0"/>
    <xf numFmtId="0" fontId="41" fillId="42" borderId="47" applyNumberFormat="0" applyAlignment="0" applyProtection="0"/>
    <xf numFmtId="0" fontId="1" fillId="58" borderId="48" applyNumberFormat="0" applyFont="0" applyAlignment="0" applyProtection="0"/>
    <xf numFmtId="0" fontId="34" fillId="55" borderId="47" applyNumberFormat="0" applyAlignment="0" applyProtection="0"/>
    <xf numFmtId="0" fontId="41" fillId="57" borderId="125" applyNumberFormat="0" applyAlignment="0" applyProtection="0"/>
    <xf numFmtId="0" fontId="41" fillId="57" borderId="47" applyNumberFormat="0" applyAlignment="0" applyProtection="0"/>
    <xf numFmtId="0" fontId="41" fillId="57" borderId="47" applyNumberFormat="0" applyAlignment="0" applyProtection="0"/>
    <xf numFmtId="0" fontId="41" fillId="42" borderId="47" applyNumberFormat="0" applyAlignment="0" applyProtection="0"/>
    <xf numFmtId="0" fontId="41" fillId="42" borderId="47" applyNumberFormat="0" applyAlignment="0" applyProtection="0"/>
    <xf numFmtId="0" fontId="41" fillId="57" borderId="86" applyNumberFormat="0" applyAlignment="0" applyProtection="0"/>
    <xf numFmtId="0" fontId="41" fillId="57" borderId="82" applyNumberFormat="0" applyAlignment="0" applyProtection="0"/>
    <xf numFmtId="0" fontId="41" fillId="57" borderId="56" applyNumberFormat="0" applyAlignment="0" applyProtection="0"/>
    <xf numFmtId="0" fontId="41" fillId="57" borderId="114" applyNumberFormat="0" applyAlignment="0" applyProtection="0"/>
    <xf numFmtId="0" fontId="41" fillId="42" borderId="118" applyNumberFormat="0" applyAlignment="0" applyProtection="0"/>
    <xf numFmtId="0" fontId="34" fillId="55" borderId="82" applyNumberFormat="0" applyAlignment="0" applyProtection="0"/>
    <xf numFmtId="0" fontId="92" fillId="63" borderId="74" applyBorder="0"/>
    <xf numFmtId="0" fontId="41" fillId="57" borderId="107" applyNumberFormat="0" applyAlignment="0" applyProtection="0"/>
    <xf numFmtId="0" fontId="41" fillId="57" borderId="51" applyNumberFormat="0" applyAlignment="0" applyProtection="0"/>
    <xf numFmtId="0" fontId="41" fillId="57" borderId="51" applyNumberFormat="0" applyAlignment="0" applyProtection="0"/>
    <xf numFmtId="0" fontId="1" fillId="0" borderId="0"/>
    <xf numFmtId="0" fontId="41" fillId="42" borderId="51" applyNumberFormat="0" applyAlignment="0" applyProtection="0"/>
    <xf numFmtId="0" fontId="47" fillId="0" borderId="53" applyNumberFormat="0" applyFill="0" applyAlignment="0" applyProtection="0"/>
    <xf numFmtId="0" fontId="1" fillId="34" borderId="54" applyNumberFormat="0" applyProtection="0">
      <alignment horizontal="left" vertical="center" indent="1"/>
    </xf>
    <xf numFmtId="0" fontId="1" fillId="34" borderId="54" applyNumberFormat="0" applyProtection="0">
      <alignment horizontal="left" vertical="center" indent="1"/>
    </xf>
    <xf numFmtId="4" fontId="58" fillId="62" borderId="54" applyNumberFormat="0" applyProtection="0">
      <alignment horizontal="right" vertical="center"/>
    </xf>
    <xf numFmtId="0" fontId="1" fillId="34" borderId="54" applyNumberFormat="0" applyProtection="0">
      <alignment horizontal="left" vertical="center" indent="1"/>
    </xf>
    <xf numFmtId="0" fontId="45" fillId="61" borderId="54" applyNumberFormat="0" applyAlignment="0" applyProtection="0"/>
    <xf numFmtId="0" fontId="74" fillId="58" borderId="52" applyNumberFormat="0" applyFont="0" applyAlignment="0" applyProtection="0"/>
    <xf numFmtId="0" fontId="41" fillId="42" borderId="51" applyNumberFormat="0" applyAlignment="0" applyProtection="0"/>
    <xf numFmtId="0" fontId="41" fillId="57" borderId="51" applyNumberFormat="0" applyAlignment="0" applyProtection="0"/>
    <xf numFmtId="0" fontId="41" fillId="57" borderId="51" applyNumberFormat="0" applyAlignment="0" applyProtection="0"/>
    <xf numFmtId="0" fontId="41" fillId="57" borderId="51" applyNumberFormat="0" applyAlignment="0" applyProtection="0"/>
    <xf numFmtId="0" fontId="41" fillId="42" borderId="51" applyNumberFormat="0" applyAlignment="0" applyProtection="0"/>
    <xf numFmtId="0" fontId="41" fillId="57" borderId="51" applyNumberFormat="0" applyAlignment="0" applyProtection="0"/>
    <xf numFmtId="0" fontId="41" fillId="57" borderId="51" applyNumberFormat="0" applyAlignment="0" applyProtection="0"/>
    <xf numFmtId="0" fontId="41" fillId="57" borderId="51" applyNumberFormat="0" applyAlignment="0" applyProtection="0"/>
    <xf numFmtId="0" fontId="41" fillId="57" borderId="51" applyNumberFormat="0" applyAlignment="0" applyProtection="0"/>
    <xf numFmtId="0" fontId="41" fillId="57" borderId="51" applyNumberFormat="0" applyAlignment="0" applyProtection="0"/>
    <xf numFmtId="0" fontId="41" fillId="42" borderId="51" applyNumberFormat="0" applyAlignment="0" applyProtection="0"/>
    <xf numFmtId="0" fontId="41" fillId="57" borderId="60" applyNumberFormat="0" applyAlignment="0" applyProtection="0"/>
    <xf numFmtId="0" fontId="63" fillId="61" borderId="51" applyNumberFormat="0" applyAlignment="0" applyProtection="0"/>
    <xf numFmtId="0" fontId="34" fillId="55" borderId="51" applyNumberFormat="0" applyAlignment="0" applyProtection="0"/>
    <xf numFmtId="0" fontId="63" fillId="61" borderId="51" applyNumberFormat="0" applyAlignment="0" applyProtection="0"/>
    <xf numFmtId="0" fontId="41" fillId="57" borderId="60" applyNumberFormat="0" applyAlignment="0" applyProtection="0"/>
    <xf numFmtId="0" fontId="41" fillId="42" borderId="51" applyNumberFormat="0" applyAlignment="0" applyProtection="0"/>
    <xf numFmtId="0" fontId="41" fillId="57" borderId="51" applyNumberFormat="0" applyAlignment="0" applyProtection="0"/>
    <xf numFmtId="0" fontId="41" fillId="42" borderId="51" applyNumberFormat="0" applyAlignment="0" applyProtection="0"/>
    <xf numFmtId="0" fontId="41" fillId="57" borderId="51" applyNumberFormat="0" applyAlignment="0" applyProtection="0"/>
    <xf numFmtId="0" fontId="41" fillId="57" borderId="51" applyNumberFormat="0" applyAlignment="0" applyProtection="0"/>
    <xf numFmtId="0" fontId="41" fillId="57" borderId="51" applyNumberFormat="0" applyAlignment="0" applyProtection="0"/>
    <xf numFmtId="0" fontId="41" fillId="57" borderId="51" applyNumberFormat="0" applyAlignment="0" applyProtection="0"/>
    <xf numFmtId="0" fontId="41" fillId="57" borderId="51" applyNumberFormat="0" applyAlignment="0" applyProtection="0"/>
    <xf numFmtId="0" fontId="41" fillId="57" borderId="51" applyNumberFormat="0" applyAlignment="0" applyProtection="0"/>
    <xf numFmtId="0" fontId="41" fillId="57" borderId="51" applyNumberFormat="0" applyAlignment="0" applyProtection="0"/>
    <xf numFmtId="0" fontId="41" fillId="57" borderId="51" applyNumberFormat="0" applyAlignment="0" applyProtection="0"/>
    <xf numFmtId="0" fontId="41" fillId="57" borderId="51" applyNumberFormat="0" applyAlignment="0" applyProtection="0"/>
    <xf numFmtId="0" fontId="41" fillId="42" borderId="51" applyNumberFormat="0" applyAlignment="0" applyProtection="0"/>
    <xf numFmtId="0" fontId="41" fillId="42" borderId="51" applyNumberFormat="0" applyAlignment="0" applyProtection="0"/>
    <xf numFmtId="0" fontId="41" fillId="57" borderId="51" applyNumberFormat="0" applyAlignment="0" applyProtection="0"/>
    <xf numFmtId="0" fontId="41" fillId="57" borderId="51" applyNumberFormat="0" applyAlignment="0" applyProtection="0"/>
    <xf numFmtId="0" fontId="41" fillId="57" borderId="51" applyNumberFormat="0" applyAlignment="0" applyProtection="0"/>
    <xf numFmtId="0" fontId="41" fillId="57" borderId="51" applyNumberFormat="0" applyAlignment="0" applyProtection="0"/>
    <xf numFmtId="0" fontId="41" fillId="42" borderId="51" applyNumberFormat="0" applyAlignment="0" applyProtection="0"/>
    <xf numFmtId="0" fontId="1" fillId="58" borderId="52" applyNumberFormat="0" applyFont="0" applyAlignment="0" applyProtection="0"/>
    <xf numFmtId="0" fontId="74" fillId="58" borderId="52" applyNumberFormat="0" applyFont="0" applyAlignment="0" applyProtection="0"/>
    <xf numFmtId="0" fontId="45" fillId="55" borderId="54" applyNumberFormat="0" applyAlignment="0" applyProtection="0"/>
    <xf numFmtId="0" fontId="45" fillId="61" borderId="54" applyNumberFormat="0" applyAlignment="0" applyProtection="0"/>
    <xf numFmtId="0" fontId="1" fillId="34" borderId="54" applyNumberFormat="0" applyProtection="0">
      <alignment horizontal="left" vertical="center" indent="1"/>
    </xf>
    <xf numFmtId="4" fontId="58" fillId="62" borderId="54" applyNumberFormat="0" applyProtection="0">
      <alignment horizontal="right" vertical="center"/>
    </xf>
    <xf numFmtId="0" fontId="1" fillId="34" borderId="54" applyNumberFormat="0" applyProtection="0">
      <alignment horizontal="left" vertical="center" indent="1"/>
    </xf>
    <xf numFmtId="0" fontId="1" fillId="34" borderId="54" applyNumberFormat="0" applyProtection="0">
      <alignment horizontal="left" vertical="center" indent="1"/>
    </xf>
    <xf numFmtId="0" fontId="47" fillId="0" borderId="53" applyNumberFormat="0" applyFill="0" applyAlignment="0" applyProtection="0"/>
    <xf numFmtId="0" fontId="63" fillId="61" borderId="125" applyNumberFormat="0" applyAlignment="0" applyProtection="0"/>
    <xf numFmtId="0" fontId="44" fillId="58" borderId="52" applyNumberFormat="0" applyFont="0" applyAlignment="0" applyProtection="0"/>
    <xf numFmtId="0" fontId="41" fillId="42" borderId="51" applyNumberFormat="0" applyAlignment="0" applyProtection="0"/>
    <xf numFmtId="0" fontId="34" fillId="55" borderId="51" applyNumberFormat="0" applyAlignment="0" applyProtection="0"/>
    <xf numFmtId="0" fontId="47" fillId="0" borderId="53" applyNumberFormat="0" applyFill="0" applyAlignment="0" applyProtection="0"/>
    <xf numFmtId="0" fontId="45" fillId="55" borderId="54" applyNumberFormat="0" applyAlignment="0" applyProtection="0"/>
    <xf numFmtId="0" fontId="45" fillId="55" borderId="89" applyNumberFormat="0" applyAlignment="0" applyProtection="0"/>
    <xf numFmtId="0" fontId="41" fillId="57" borderId="51" applyNumberFormat="0" applyAlignment="0" applyProtection="0"/>
    <xf numFmtId="0" fontId="92" fillId="0" borderId="91" applyAlignment="0">
      <alignment horizontal="right"/>
    </xf>
    <xf numFmtId="0" fontId="41" fillId="42" borderId="51" applyNumberFormat="0" applyAlignment="0" applyProtection="0"/>
    <xf numFmtId="0" fontId="45" fillId="55" borderId="54" applyNumberFormat="0" applyAlignment="0" applyProtection="0"/>
    <xf numFmtId="0" fontId="1" fillId="58" borderId="52" applyNumberFormat="0" applyFont="0" applyAlignment="0" applyProtection="0"/>
    <xf numFmtId="0" fontId="34" fillId="55" borderId="51" applyNumberFormat="0" applyAlignment="0" applyProtection="0"/>
    <xf numFmtId="0" fontId="41" fillId="57" borderId="51" applyNumberFormat="0" applyAlignment="0" applyProtection="0"/>
    <xf numFmtId="0" fontId="41" fillId="57" borderId="51" applyNumberFormat="0" applyAlignment="0" applyProtection="0"/>
    <xf numFmtId="0" fontId="41" fillId="42" borderId="51" applyNumberFormat="0" applyAlignment="0" applyProtection="0"/>
    <xf numFmtId="0" fontId="41" fillId="42" borderId="51" applyNumberFormat="0" applyAlignment="0" applyProtection="0"/>
    <xf numFmtId="0" fontId="1" fillId="58" borderId="61" applyNumberFormat="0" applyFont="0" applyAlignment="0" applyProtection="0"/>
    <xf numFmtId="0" fontId="63" fillId="61" borderId="107" applyNumberFormat="0" applyAlignment="0" applyProtection="0"/>
    <xf numFmtId="0" fontId="34" fillId="55" borderId="68" applyNumberFormat="0" applyAlignment="0" applyProtection="0"/>
    <xf numFmtId="0" fontId="74" fillId="58" borderId="61" applyNumberFormat="0" applyFont="0" applyAlignment="0" applyProtection="0"/>
    <xf numFmtId="0" fontId="41" fillId="57" borderId="86" applyNumberFormat="0" applyAlignment="0" applyProtection="0"/>
    <xf numFmtId="0" fontId="1" fillId="58" borderId="69" applyNumberFormat="0" applyFont="0" applyAlignment="0" applyProtection="0"/>
    <xf numFmtId="0" fontId="20" fillId="0" borderId="111">
      <alignment horizontal="left" vertical="center"/>
    </xf>
    <xf numFmtId="0" fontId="41" fillId="42" borderId="56" applyNumberFormat="0" applyAlignment="0" applyProtection="0"/>
    <xf numFmtId="0" fontId="41" fillId="57" borderId="56" applyNumberFormat="0" applyAlignment="0" applyProtection="0"/>
    <xf numFmtId="0" fontId="41" fillId="42" borderId="56" applyNumberFormat="0" applyAlignment="0" applyProtection="0"/>
    <xf numFmtId="0" fontId="34" fillId="55" borderId="56" applyNumberFormat="0" applyAlignment="0" applyProtection="0"/>
    <xf numFmtId="0" fontId="41" fillId="42" borderId="56" applyNumberFormat="0" applyAlignment="0" applyProtection="0"/>
    <xf numFmtId="0" fontId="44" fillId="58" borderId="57" applyNumberFormat="0" applyFont="0" applyAlignment="0" applyProtection="0"/>
    <xf numFmtId="0" fontId="41" fillId="42" borderId="68" applyNumberFormat="0" applyAlignment="0" applyProtection="0"/>
    <xf numFmtId="0" fontId="41" fillId="42" borderId="56" applyNumberFormat="0" applyAlignment="0" applyProtection="0"/>
    <xf numFmtId="0" fontId="41" fillId="42" borderId="114" applyNumberFormat="0" applyAlignment="0" applyProtection="0"/>
    <xf numFmtId="0" fontId="41" fillId="42" borderId="56" applyNumberFormat="0" applyAlignment="0" applyProtection="0"/>
    <xf numFmtId="0" fontId="41" fillId="42" borderId="56" applyNumberFormat="0" applyAlignment="0" applyProtection="0"/>
    <xf numFmtId="0" fontId="1" fillId="58" borderId="87" applyNumberFormat="0" applyFont="0" applyAlignment="0" applyProtection="0"/>
    <xf numFmtId="0" fontId="41" fillId="57" borderId="56" applyNumberFormat="0" applyAlignment="0" applyProtection="0"/>
    <xf numFmtId="0" fontId="41" fillId="57" borderId="56" applyNumberFormat="0" applyAlignment="0" applyProtection="0"/>
    <xf numFmtId="0" fontId="41" fillId="42" borderId="56" applyNumberFormat="0" applyAlignment="0" applyProtection="0"/>
    <xf numFmtId="0" fontId="41" fillId="57" borderId="68" applyNumberFormat="0" applyAlignment="0" applyProtection="0"/>
    <xf numFmtId="0" fontId="41" fillId="57" borderId="86" applyNumberFormat="0" applyAlignment="0" applyProtection="0"/>
    <xf numFmtId="0" fontId="74" fillId="58" borderId="57" applyNumberFormat="0" applyFont="0" applyAlignment="0" applyProtection="0"/>
    <xf numFmtId="0" fontId="41" fillId="42" borderId="56" applyNumberFormat="0" applyAlignment="0" applyProtection="0"/>
    <xf numFmtId="0" fontId="41" fillId="57" borderId="56" applyNumberFormat="0" applyAlignment="0" applyProtection="0"/>
    <xf numFmtId="0" fontId="41" fillId="57" borderId="56" applyNumberFormat="0" applyAlignment="0" applyProtection="0"/>
    <xf numFmtId="0" fontId="41" fillId="57" borderId="56" applyNumberFormat="0" applyAlignment="0" applyProtection="0"/>
    <xf numFmtId="0" fontId="41" fillId="42" borderId="56" applyNumberFormat="0" applyAlignment="0" applyProtection="0"/>
    <xf numFmtId="0" fontId="41" fillId="57" borderId="56" applyNumberFormat="0" applyAlignment="0" applyProtection="0"/>
    <xf numFmtId="0" fontId="41" fillId="57" borderId="56" applyNumberFormat="0" applyAlignment="0" applyProtection="0"/>
    <xf numFmtId="0" fontId="41" fillId="57" borderId="56" applyNumberFormat="0" applyAlignment="0" applyProtection="0"/>
    <xf numFmtId="0" fontId="41" fillId="57" borderId="56" applyNumberFormat="0" applyAlignment="0" applyProtection="0"/>
    <xf numFmtId="0" fontId="41" fillId="57" borderId="56" applyNumberFormat="0" applyAlignment="0" applyProtection="0"/>
    <xf numFmtId="0" fontId="41" fillId="42" borderId="56" applyNumberFormat="0" applyAlignment="0" applyProtection="0"/>
    <xf numFmtId="0" fontId="74" fillId="58" borderId="65" applyNumberFormat="0" applyFont="0" applyAlignment="0" applyProtection="0"/>
    <xf numFmtId="0" fontId="20" fillId="0" borderId="55">
      <alignment horizontal="left" vertical="center"/>
    </xf>
    <xf numFmtId="0" fontId="63" fillId="61" borderId="56" applyNumberFormat="0" applyAlignment="0" applyProtection="0"/>
    <xf numFmtId="0" fontId="34" fillId="55" borderId="56" applyNumberFormat="0" applyAlignment="0" applyProtection="0"/>
    <xf numFmtId="0" fontId="63" fillId="61" borderId="56" applyNumberFormat="0" applyAlignment="0" applyProtection="0"/>
    <xf numFmtId="0" fontId="20" fillId="0" borderId="55">
      <alignment horizontal="left" vertical="center"/>
    </xf>
    <xf numFmtId="0" fontId="41" fillId="42" borderId="56" applyNumberFormat="0" applyAlignment="0" applyProtection="0"/>
    <xf numFmtId="0" fontId="41" fillId="57" borderId="56" applyNumberFormat="0" applyAlignment="0" applyProtection="0"/>
    <xf numFmtId="0" fontId="41" fillId="42" borderId="56" applyNumberFormat="0" applyAlignment="0" applyProtection="0"/>
    <xf numFmtId="0" fontId="41" fillId="57" borderId="56" applyNumberFormat="0" applyAlignment="0" applyProtection="0"/>
    <xf numFmtId="0" fontId="41" fillId="57" borderId="56" applyNumberFormat="0" applyAlignment="0" applyProtection="0"/>
    <xf numFmtId="0" fontId="41" fillId="57" borderId="56" applyNumberFormat="0" applyAlignment="0" applyProtection="0"/>
    <xf numFmtId="0" fontId="41" fillId="57" borderId="56" applyNumberFormat="0" applyAlignment="0" applyProtection="0"/>
    <xf numFmtId="0" fontId="41" fillId="57" borderId="56" applyNumberFormat="0" applyAlignment="0" applyProtection="0"/>
    <xf numFmtId="0" fontId="41" fillId="57" borderId="56" applyNumberFormat="0" applyAlignment="0" applyProtection="0"/>
    <xf numFmtId="0" fontId="41" fillId="57" borderId="56" applyNumberFormat="0" applyAlignment="0" applyProtection="0"/>
    <xf numFmtId="0" fontId="41" fillId="57" borderId="56" applyNumberFormat="0" applyAlignment="0" applyProtection="0"/>
    <xf numFmtId="0" fontId="41" fillId="57" borderId="56" applyNumberFormat="0" applyAlignment="0" applyProtection="0"/>
    <xf numFmtId="0" fontId="41" fillId="42" borderId="56" applyNumberFormat="0" applyAlignment="0" applyProtection="0"/>
    <xf numFmtId="0" fontId="41" fillId="42" borderId="56" applyNumberFormat="0" applyAlignment="0" applyProtection="0"/>
    <xf numFmtId="0" fontId="41" fillId="57" borderId="56" applyNumberFormat="0" applyAlignment="0" applyProtection="0"/>
    <xf numFmtId="0" fontId="41" fillId="57" borderId="56" applyNumberFormat="0" applyAlignment="0" applyProtection="0"/>
    <xf numFmtId="0" fontId="41" fillId="57" borderId="56" applyNumberFormat="0" applyAlignment="0" applyProtection="0"/>
    <xf numFmtId="0" fontId="41" fillId="57" borderId="56" applyNumberFormat="0" applyAlignment="0" applyProtection="0"/>
    <xf numFmtId="0" fontId="41" fillId="42" borderId="56" applyNumberFormat="0" applyAlignment="0" applyProtection="0"/>
    <xf numFmtId="0" fontId="1" fillId="58" borderId="57" applyNumberFormat="0" applyFont="0" applyAlignment="0" applyProtection="0"/>
    <xf numFmtId="0" fontId="74" fillId="58" borderId="57" applyNumberFormat="0" applyFont="0" applyAlignment="0" applyProtection="0"/>
    <xf numFmtId="0" fontId="41" fillId="57" borderId="100" applyNumberFormat="0" applyAlignment="0" applyProtection="0"/>
    <xf numFmtId="0" fontId="41" fillId="42" borderId="93" applyNumberFormat="0" applyAlignment="0" applyProtection="0"/>
    <xf numFmtId="0" fontId="41" fillId="57" borderId="107" applyNumberFormat="0" applyAlignment="0" applyProtection="0"/>
    <xf numFmtId="0" fontId="41" fillId="57" borderId="125" applyNumberFormat="0" applyAlignment="0" applyProtection="0"/>
    <xf numFmtId="0" fontId="44" fillId="58" borderId="57" applyNumberFormat="0" applyFont="0" applyAlignment="0" applyProtection="0"/>
    <xf numFmtId="0" fontId="41" fillId="42" borderId="56" applyNumberFormat="0" applyAlignment="0" applyProtection="0"/>
    <xf numFmtId="0" fontId="34" fillId="55" borderId="56" applyNumberFormat="0" applyAlignment="0" applyProtection="0"/>
    <xf numFmtId="0" fontId="41" fillId="57" borderId="68" applyNumberFormat="0" applyAlignment="0" applyProtection="0"/>
    <xf numFmtId="0" fontId="41" fillId="57" borderId="86" applyNumberFormat="0" applyAlignment="0" applyProtection="0"/>
    <xf numFmtId="0" fontId="41" fillId="57" borderId="56" applyNumberFormat="0" applyAlignment="0" applyProtection="0"/>
    <xf numFmtId="0" fontId="74" fillId="58" borderId="76" applyNumberFormat="0" applyFont="0" applyAlignment="0" applyProtection="0"/>
    <xf numFmtId="0" fontId="41" fillId="42" borderId="56" applyNumberFormat="0" applyAlignment="0" applyProtection="0"/>
    <xf numFmtId="0" fontId="41" fillId="42" borderId="100" applyNumberFormat="0" applyAlignment="0" applyProtection="0"/>
    <xf numFmtId="0" fontId="1" fillId="58" borderId="57" applyNumberFormat="0" applyFont="0" applyAlignment="0" applyProtection="0"/>
    <xf numFmtId="0" fontId="34" fillId="55" borderId="56" applyNumberFormat="0" applyAlignment="0" applyProtection="0"/>
    <xf numFmtId="0" fontId="41" fillId="57" borderId="56" applyNumberFormat="0" applyAlignment="0" applyProtection="0"/>
    <xf numFmtId="0" fontId="41" fillId="57" borderId="56" applyNumberFormat="0" applyAlignment="0" applyProtection="0"/>
    <xf numFmtId="0" fontId="41" fillId="42" borderId="56" applyNumberFormat="0" applyAlignment="0" applyProtection="0"/>
    <xf numFmtId="0" fontId="41" fillId="42" borderId="56" applyNumberFormat="0" applyAlignment="0" applyProtection="0"/>
    <xf numFmtId="0" fontId="45" fillId="61" borderId="78" applyNumberFormat="0" applyAlignment="0" applyProtection="0"/>
    <xf numFmtId="0" fontId="41" fillId="57" borderId="107" applyNumberFormat="0" applyAlignment="0" applyProtection="0"/>
    <xf numFmtId="0" fontId="41" fillId="42" borderId="107" applyNumberFormat="0" applyAlignment="0" applyProtection="0"/>
    <xf numFmtId="0" fontId="41" fillId="57" borderId="68" applyNumberFormat="0" applyAlignment="0" applyProtection="0"/>
    <xf numFmtId="0" fontId="41" fillId="57" borderId="125" applyNumberFormat="0" applyAlignment="0" applyProtection="0"/>
    <xf numFmtId="0" fontId="41" fillId="57" borderId="68" applyNumberFormat="0" applyAlignment="0" applyProtection="0"/>
    <xf numFmtId="0" fontId="34" fillId="55" borderId="86" applyNumberFormat="0" applyAlignment="0" applyProtection="0"/>
    <xf numFmtId="0" fontId="41" fillId="42" borderId="86" applyNumberFormat="0" applyAlignment="0" applyProtection="0"/>
    <xf numFmtId="0" fontId="41" fillId="57" borderId="68" applyNumberFormat="0" applyAlignment="0" applyProtection="0"/>
    <xf numFmtId="0" fontId="1" fillId="34" borderId="78" applyNumberFormat="0" applyProtection="0">
      <alignment horizontal="left" vertical="center" indent="1"/>
    </xf>
    <xf numFmtId="0" fontId="41" fillId="57" borderId="68" applyNumberFormat="0" applyAlignment="0" applyProtection="0"/>
    <xf numFmtId="0" fontId="41" fillId="42" borderId="107" applyNumberFormat="0" applyAlignment="0" applyProtection="0"/>
    <xf numFmtId="0" fontId="41" fillId="42" borderId="68" applyNumberFormat="0" applyAlignment="0" applyProtection="0"/>
    <xf numFmtId="0" fontId="41" fillId="42" borderId="107" applyNumberFormat="0" applyAlignment="0" applyProtection="0"/>
    <xf numFmtId="0" fontId="41" fillId="42" borderId="64" applyNumberFormat="0" applyAlignment="0" applyProtection="0"/>
    <xf numFmtId="0" fontId="41" fillId="42" borderId="82" applyNumberFormat="0" applyAlignment="0" applyProtection="0"/>
    <xf numFmtId="0" fontId="41" fillId="42" borderId="60" applyNumberFormat="0" applyAlignment="0" applyProtection="0"/>
    <xf numFmtId="0" fontId="41" fillId="57" borderId="60" applyNumberFormat="0" applyAlignment="0" applyProtection="0"/>
    <xf numFmtId="0" fontId="41" fillId="42" borderId="60" applyNumberFormat="0" applyAlignment="0" applyProtection="0"/>
    <xf numFmtId="0" fontId="34" fillId="55" borderId="60" applyNumberFormat="0" applyAlignment="0" applyProtection="0"/>
    <xf numFmtId="0" fontId="41" fillId="42" borderId="60" applyNumberFormat="0" applyAlignment="0" applyProtection="0"/>
    <xf numFmtId="0" fontId="44" fillId="58" borderId="61" applyNumberFormat="0" applyFont="0" applyAlignment="0" applyProtection="0"/>
    <xf numFmtId="0" fontId="44" fillId="58" borderId="87" applyNumberFormat="0" applyFont="0" applyAlignment="0" applyProtection="0"/>
    <xf numFmtId="0" fontId="41" fillId="42" borderId="60" applyNumberFormat="0" applyAlignment="0" applyProtection="0"/>
    <xf numFmtId="0" fontId="41" fillId="42" borderId="60" applyNumberFormat="0" applyAlignment="0" applyProtection="0"/>
    <xf numFmtId="0" fontId="41" fillId="42" borderId="60" applyNumberFormat="0" applyAlignment="0" applyProtection="0"/>
    <xf numFmtId="0" fontId="41" fillId="57" borderId="60" applyNumberFormat="0" applyAlignment="0" applyProtection="0"/>
    <xf numFmtId="0" fontId="41" fillId="57" borderId="60" applyNumberFormat="0" applyAlignment="0" applyProtection="0"/>
    <xf numFmtId="0" fontId="41" fillId="42" borderId="68" applyNumberFormat="0" applyAlignment="0" applyProtection="0"/>
    <xf numFmtId="0" fontId="41" fillId="42" borderId="60" applyNumberFormat="0" applyAlignment="0" applyProtection="0"/>
    <xf numFmtId="0" fontId="41" fillId="57" borderId="114" applyNumberFormat="0" applyAlignment="0" applyProtection="0"/>
    <xf numFmtId="0" fontId="41" fillId="57" borderId="75" applyNumberFormat="0" applyAlignment="0" applyProtection="0"/>
    <xf numFmtId="0" fontId="1" fillId="58" borderId="76" applyNumberFormat="0" applyFont="0" applyAlignment="0" applyProtection="0"/>
    <xf numFmtId="0" fontId="74" fillId="58" borderId="61" applyNumberFormat="0" applyFont="0" applyAlignment="0" applyProtection="0"/>
    <xf numFmtId="0" fontId="41" fillId="42" borderId="60" applyNumberFormat="0" applyAlignment="0" applyProtection="0"/>
    <xf numFmtId="0" fontId="41" fillId="57" borderId="60" applyNumberFormat="0" applyAlignment="0" applyProtection="0"/>
    <xf numFmtId="0" fontId="41" fillId="57" borderId="60" applyNumberFormat="0" applyAlignment="0" applyProtection="0"/>
    <xf numFmtId="0" fontId="41" fillId="57" borderId="60" applyNumberFormat="0" applyAlignment="0" applyProtection="0"/>
    <xf numFmtId="0" fontId="41" fillId="42" borderId="60" applyNumberFormat="0" applyAlignment="0" applyProtection="0"/>
    <xf numFmtId="0" fontId="41" fillId="57" borderId="60" applyNumberFormat="0" applyAlignment="0" applyProtection="0"/>
    <xf numFmtId="0" fontId="41" fillId="57" borderId="60" applyNumberFormat="0" applyAlignment="0" applyProtection="0"/>
    <xf numFmtId="0" fontId="41" fillId="57" borderId="60" applyNumberFormat="0" applyAlignment="0" applyProtection="0"/>
    <xf numFmtId="0" fontId="41" fillId="57" borderId="60" applyNumberFormat="0" applyAlignment="0" applyProtection="0"/>
    <xf numFmtId="0" fontId="41" fillId="57" borderId="60" applyNumberFormat="0" applyAlignment="0" applyProtection="0"/>
    <xf numFmtId="0" fontId="41" fillId="42" borderId="60" applyNumberFormat="0" applyAlignment="0" applyProtection="0"/>
    <xf numFmtId="0" fontId="63" fillId="61" borderId="60" applyNumberFormat="0" applyAlignment="0" applyProtection="0"/>
    <xf numFmtId="0" fontId="34" fillId="55" borderId="60" applyNumberFormat="0" applyAlignment="0" applyProtection="0"/>
    <xf numFmtId="0" fontId="63" fillId="61" borderId="60" applyNumberFormat="0" applyAlignment="0" applyProtection="0"/>
    <xf numFmtId="0" fontId="41" fillId="42" borderId="60" applyNumberFormat="0" applyAlignment="0" applyProtection="0"/>
    <xf numFmtId="0" fontId="41" fillId="57" borderId="60" applyNumberFormat="0" applyAlignment="0" applyProtection="0"/>
    <xf numFmtId="0" fontId="41" fillId="42" borderId="60" applyNumberFormat="0" applyAlignment="0" applyProtection="0"/>
    <xf numFmtId="0" fontId="41" fillId="57" borderId="60" applyNumberFormat="0" applyAlignment="0" applyProtection="0"/>
    <xf numFmtId="0" fontId="41" fillId="57" borderId="60" applyNumberFormat="0" applyAlignment="0" applyProtection="0"/>
    <xf numFmtId="0" fontId="41" fillId="57" borderId="60" applyNumberFormat="0" applyAlignment="0" applyProtection="0"/>
    <xf numFmtId="0" fontId="41" fillId="57" borderId="60" applyNumberFormat="0" applyAlignment="0" applyProtection="0"/>
    <xf numFmtId="0" fontId="41" fillId="57" borderId="60" applyNumberFormat="0" applyAlignment="0" applyProtection="0"/>
    <xf numFmtId="0" fontId="41" fillId="57" borderId="60" applyNumberFormat="0" applyAlignment="0" applyProtection="0"/>
    <xf numFmtId="0" fontId="41" fillId="57" borderId="60" applyNumberFormat="0" applyAlignment="0" applyProtection="0"/>
    <xf numFmtId="0" fontId="41" fillId="57" borderId="60" applyNumberFormat="0" applyAlignment="0" applyProtection="0"/>
    <xf numFmtId="0" fontId="41" fillId="57" borderId="60" applyNumberFormat="0" applyAlignment="0" applyProtection="0"/>
    <xf numFmtId="0" fontId="41" fillId="42" borderId="60" applyNumberFormat="0" applyAlignment="0" applyProtection="0"/>
    <xf numFmtId="0" fontId="41" fillId="42" borderId="60" applyNumberFormat="0" applyAlignment="0" applyProtection="0"/>
    <xf numFmtId="0" fontId="41" fillId="57" borderId="60" applyNumberFormat="0" applyAlignment="0" applyProtection="0"/>
    <xf numFmtId="0" fontId="41" fillId="57" borderId="60" applyNumberFormat="0" applyAlignment="0" applyProtection="0"/>
    <xf numFmtId="0" fontId="41" fillId="57" borderId="60" applyNumberFormat="0" applyAlignment="0" applyProtection="0"/>
    <xf numFmtId="0" fontId="41" fillId="57" borderId="60" applyNumberFormat="0" applyAlignment="0" applyProtection="0"/>
    <xf numFmtId="0" fontId="41" fillId="42" borderId="60" applyNumberFormat="0" applyAlignment="0" applyProtection="0"/>
    <xf numFmtId="0" fontId="1" fillId="58" borderId="61" applyNumberFormat="0" applyFont="0" applyAlignment="0" applyProtection="0"/>
    <xf numFmtId="0" fontId="74" fillId="58" borderId="61" applyNumberFormat="0" applyFont="0" applyAlignment="0" applyProtection="0"/>
    <xf numFmtId="0" fontId="41" fillId="57" borderId="75" applyNumberFormat="0" applyAlignment="0" applyProtection="0"/>
    <xf numFmtId="0" fontId="44" fillId="58" borderId="61" applyNumberFormat="0" applyFont="0" applyAlignment="0" applyProtection="0"/>
    <xf numFmtId="0" fontId="41" fillId="42" borderId="60" applyNumberFormat="0" applyAlignment="0" applyProtection="0"/>
    <xf numFmtId="0" fontId="34" fillId="55" borderId="60" applyNumberFormat="0" applyAlignment="0" applyProtection="0"/>
    <xf numFmtId="0" fontId="1" fillId="34" borderId="78" applyNumberFormat="0" applyProtection="0">
      <alignment horizontal="left" vertical="center" indent="1"/>
    </xf>
    <xf numFmtId="0" fontId="92" fillId="0" borderId="84" applyAlignment="0">
      <alignment horizontal="right"/>
    </xf>
    <xf numFmtId="0" fontId="41" fillId="57" borderId="60" applyNumberFormat="0" applyAlignment="0" applyProtection="0"/>
    <xf numFmtId="0" fontId="41" fillId="42" borderId="60" applyNumberFormat="0" applyAlignment="0" applyProtection="0"/>
    <xf numFmtId="0" fontId="41" fillId="42" borderId="82" applyNumberFormat="0" applyAlignment="0" applyProtection="0"/>
    <xf numFmtId="0" fontId="1" fillId="58" borderId="61" applyNumberFormat="0" applyFont="0" applyAlignment="0" applyProtection="0"/>
    <xf numFmtId="0" fontId="34" fillId="55" borderId="60" applyNumberFormat="0" applyAlignment="0" applyProtection="0"/>
    <xf numFmtId="0" fontId="41" fillId="57" borderId="60" applyNumberFormat="0" applyAlignment="0" applyProtection="0"/>
    <xf numFmtId="0" fontId="41" fillId="57" borderId="60" applyNumberFormat="0" applyAlignment="0" applyProtection="0"/>
    <xf numFmtId="0" fontId="41" fillId="42" borderId="60" applyNumberFormat="0" applyAlignment="0" applyProtection="0"/>
    <xf numFmtId="0" fontId="41" fillId="42" borderId="60" applyNumberFormat="0" applyAlignment="0" applyProtection="0"/>
    <xf numFmtId="0" fontId="47" fillId="0" borderId="109" applyNumberFormat="0" applyFill="0" applyAlignment="0" applyProtection="0"/>
    <xf numFmtId="0" fontId="34" fillId="55" borderId="82" applyNumberFormat="0" applyAlignment="0" applyProtection="0"/>
    <xf numFmtId="0" fontId="41" fillId="42" borderId="107" applyNumberFormat="0" applyAlignment="0" applyProtection="0"/>
    <xf numFmtId="0" fontId="41" fillId="42" borderId="75" applyNumberFormat="0" applyAlignment="0" applyProtection="0"/>
    <xf numFmtId="0" fontId="1" fillId="34" borderId="89" applyNumberFormat="0" applyProtection="0">
      <alignment horizontal="left" vertical="center" indent="1"/>
    </xf>
    <xf numFmtId="0" fontId="1" fillId="0" borderId="0"/>
    <xf numFmtId="0" fontId="34" fillId="55" borderId="75" applyNumberFormat="0" applyAlignment="0" applyProtection="0"/>
    <xf numFmtId="0" fontId="41" fillId="57" borderId="107" applyNumberFormat="0" applyAlignment="0" applyProtection="0"/>
    <xf numFmtId="0" fontId="41" fillId="57" borderId="64" applyNumberFormat="0" applyAlignment="0" applyProtection="0"/>
    <xf numFmtId="0" fontId="41" fillId="57" borderId="64" applyNumberFormat="0" applyAlignment="0" applyProtection="0"/>
    <xf numFmtId="0" fontId="74" fillId="58" borderId="101" applyNumberFormat="0" applyFont="0" applyAlignment="0" applyProtection="0"/>
    <xf numFmtId="0" fontId="41" fillId="42" borderId="64" applyNumberFormat="0" applyAlignment="0" applyProtection="0"/>
    <xf numFmtId="0" fontId="92" fillId="0" borderId="66" applyAlignment="0">
      <alignment horizontal="right"/>
    </xf>
    <xf numFmtId="0" fontId="41" fillId="57" borderId="107" applyNumberFormat="0" applyAlignment="0" applyProtection="0"/>
    <xf numFmtId="0" fontId="41" fillId="57" borderId="86" applyNumberFormat="0" applyAlignment="0" applyProtection="0"/>
    <xf numFmtId="0" fontId="41" fillId="57" borderId="86" applyNumberFormat="0" applyAlignment="0" applyProtection="0"/>
    <xf numFmtId="0" fontId="74" fillId="58" borderId="65" applyNumberFormat="0" applyFont="0" applyAlignment="0" applyProtection="0"/>
    <xf numFmtId="0" fontId="41" fillId="42" borderId="64" applyNumberFormat="0" applyAlignment="0" applyProtection="0"/>
    <xf numFmtId="0" fontId="41" fillId="57" borderId="64" applyNumberFormat="0" applyAlignment="0" applyProtection="0"/>
    <xf numFmtId="0" fontId="41" fillId="57" borderId="64" applyNumberFormat="0" applyAlignment="0" applyProtection="0"/>
    <xf numFmtId="0" fontId="41" fillId="57" borderId="64" applyNumberFormat="0" applyAlignment="0" applyProtection="0"/>
    <xf numFmtId="0" fontId="41" fillId="42" borderId="64" applyNumberFormat="0" applyAlignment="0" applyProtection="0"/>
    <xf numFmtId="0" fontId="41" fillId="57" borderId="64" applyNumberFormat="0" applyAlignment="0" applyProtection="0"/>
    <xf numFmtId="0" fontId="41" fillId="57" borderId="64" applyNumberFormat="0" applyAlignment="0" applyProtection="0"/>
    <xf numFmtId="0" fontId="41" fillId="57" borderId="64" applyNumberFormat="0" applyAlignment="0" applyProtection="0"/>
    <xf numFmtId="0" fontId="41" fillId="57" borderId="64" applyNumberFormat="0" applyAlignment="0" applyProtection="0"/>
    <xf numFmtId="0" fontId="41" fillId="57" borderId="64" applyNumberFormat="0" applyAlignment="0" applyProtection="0"/>
    <xf numFmtId="0" fontId="41" fillId="42" borderId="64" applyNumberFormat="0" applyAlignment="0" applyProtection="0"/>
    <xf numFmtId="0" fontId="41" fillId="42" borderId="107" applyNumberFormat="0" applyAlignment="0" applyProtection="0"/>
    <xf numFmtId="0" fontId="41" fillId="42" borderId="75" applyNumberFormat="0" applyAlignment="0" applyProtection="0"/>
    <xf numFmtId="0" fontId="63" fillId="61" borderId="64" applyNumberFormat="0" applyAlignment="0" applyProtection="0"/>
    <xf numFmtId="0" fontId="34" fillId="55" borderId="64" applyNumberFormat="0" applyAlignment="0" applyProtection="0"/>
    <xf numFmtId="0" fontId="63" fillId="61" borderId="64" applyNumberFormat="0" applyAlignment="0" applyProtection="0"/>
    <xf numFmtId="0" fontId="41" fillId="57" borderId="75" applyNumberFormat="0" applyAlignment="0" applyProtection="0"/>
    <xf numFmtId="0" fontId="41" fillId="42" borderId="64" applyNumberFormat="0" applyAlignment="0" applyProtection="0"/>
    <xf numFmtId="0" fontId="41" fillId="57" borderId="64" applyNumberFormat="0" applyAlignment="0" applyProtection="0"/>
    <xf numFmtId="0" fontId="41" fillId="42" borderId="64" applyNumberFormat="0" applyAlignment="0" applyProtection="0"/>
    <xf numFmtId="0" fontId="41" fillId="57" borderId="64" applyNumberFormat="0" applyAlignment="0" applyProtection="0"/>
    <xf numFmtId="0" fontId="41" fillId="57" borderId="64" applyNumberFormat="0" applyAlignment="0" applyProtection="0"/>
    <xf numFmtId="0" fontId="41" fillId="57" borderId="64" applyNumberFormat="0" applyAlignment="0" applyProtection="0"/>
    <xf numFmtId="0" fontId="41" fillId="57" borderId="64" applyNumberFormat="0" applyAlignment="0" applyProtection="0"/>
    <xf numFmtId="0" fontId="41" fillId="57" borderId="64" applyNumberFormat="0" applyAlignment="0" applyProtection="0"/>
    <xf numFmtId="0" fontId="41" fillId="57" borderId="64" applyNumberFormat="0" applyAlignment="0" applyProtection="0"/>
    <xf numFmtId="0" fontId="41" fillId="57" borderId="64" applyNumberFormat="0" applyAlignment="0" applyProtection="0"/>
    <xf numFmtId="0" fontId="41" fillId="57" borderId="64" applyNumberFormat="0" applyAlignment="0" applyProtection="0"/>
    <xf numFmtId="0" fontId="41" fillId="57" borderId="64" applyNumberFormat="0" applyAlignment="0" applyProtection="0"/>
    <xf numFmtId="0" fontId="41" fillId="42" borderId="64" applyNumberFormat="0" applyAlignment="0" applyProtection="0"/>
    <xf numFmtId="0" fontId="41" fillId="42" borderId="64" applyNumberFormat="0" applyAlignment="0" applyProtection="0"/>
    <xf numFmtId="0" fontId="41" fillId="57" borderId="64" applyNumberFormat="0" applyAlignment="0" applyProtection="0"/>
    <xf numFmtId="0" fontId="41" fillId="57" borderId="64" applyNumberFormat="0" applyAlignment="0" applyProtection="0"/>
    <xf numFmtId="0" fontId="41" fillId="57" borderId="64" applyNumberFormat="0" applyAlignment="0" applyProtection="0"/>
    <xf numFmtId="0" fontId="41" fillId="57" borderId="64" applyNumberFormat="0" applyAlignment="0" applyProtection="0"/>
    <xf numFmtId="0" fontId="41" fillId="42" borderId="64" applyNumberFormat="0" applyAlignment="0" applyProtection="0"/>
    <xf numFmtId="0" fontId="1" fillId="58" borderId="65" applyNumberFormat="0" applyFont="0" applyAlignment="0" applyProtection="0"/>
    <xf numFmtId="0" fontId="74" fillId="58" borderId="65" applyNumberFormat="0" applyFont="0" applyAlignment="0" applyProtection="0"/>
    <xf numFmtId="0" fontId="47" fillId="0" borderId="88" applyNumberFormat="0" applyFill="0" applyAlignment="0" applyProtection="0"/>
    <xf numFmtId="0" fontId="44" fillId="58" borderId="65" applyNumberFormat="0" applyFont="0" applyAlignment="0" applyProtection="0"/>
    <xf numFmtId="0" fontId="41" fillId="42" borderId="64" applyNumberFormat="0" applyAlignment="0" applyProtection="0"/>
    <xf numFmtId="0" fontId="34" fillId="55" borderId="64" applyNumberFormat="0" applyAlignment="0" applyProtection="0"/>
    <xf numFmtId="0" fontId="41" fillId="57" borderId="82" applyNumberFormat="0" applyAlignment="0" applyProtection="0"/>
    <xf numFmtId="0" fontId="41" fillId="57" borderId="107" applyNumberFormat="0" applyAlignment="0" applyProtection="0"/>
    <xf numFmtId="0" fontId="34" fillId="55" borderId="86" applyNumberFormat="0" applyAlignment="0" applyProtection="0"/>
    <xf numFmtId="0" fontId="41" fillId="57" borderId="64" applyNumberFormat="0" applyAlignment="0" applyProtection="0"/>
    <xf numFmtId="0" fontId="1" fillId="0" borderId="0"/>
    <xf numFmtId="0" fontId="41" fillId="42" borderId="64" applyNumberFormat="0" applyAlignment="0" applyProtection="0"/>
    <xf numFmtId="0" fontId="1" fillId="58" borderId="65" applyNumberFormat="0" applyFont="0" applyAlignment="0" applyProtection="0"/>
    <xf numFmtId="0" fontId="34" fillId="55" borderId="64" applyNumberFormat="0" applyAlignment="0" applyProtection="0"/>
    <xf numFmtId="0" fontId="63" fillId="61" borderId="114" applyNumberFormat="0" applyAlignment="0" applyProtection="0"/>
    <xf numFmtId="0" fontId="41" fillId="57" borderId="64" applyNumberFormat="0" applyAlignment="0" applyProtection="0"/>
    <xf numFmtId="0" fontId="41" fillId="57" borderId="64" applyNumberFormat="0" applyAlignment="0" applyProtection="0"/>
    <xf numFmtId="0" fontId="41" fillId="42" borderId="64" applyNumberFormat="0" applyAlignment="0" applyProtection="0"/>
    <xf numFmtId="0" fontId="41" fillId="42" borderId="64" applyNumberFormat="0" applyAlignment="0" applyProtection="0"/>
    <xf numFmtId="0" fontId="1" fillId="0" borderId="0"/>
    <xf numFmtId="0" fontId="41" fillId="57" borderId="86" applyNumberFormat="0" applyAlignment="0" applyProtection="0"/>
    <xf numFmtId="0" fontId="41" fillId="57" borderId="86" applyNumberFormat="0" applyAlignment="0" applyProtection="0"/>
    <xf numFmtId="0" fontId="1" fillId="58" borderId="126" applyNumberFormat="0" applyFont="0" applyAlignment="0" applyProtection="0"/>
    <xf numFmtId="0" fontId="41" fillId="57" borderId="75" applyNumberFormat="0" applyAlignment="0" applyProtection="0"/>
    <xf numFmtId="0" fontId="41" fillId="57" borderId="75" applyNumberFormat="0" applyAlignment="0" applyProtection="0"/>
    <xf numFmtId="0" fontId="41" fillId="42" borderId="75" applyNumberFormat="0" applyAlignment="0" applyProtection="0"/>
    <xf numFmtId="0" fontId="45" fillId="55" borderId="128" applyNumberFormat="0" applyAlignment="0" applyProtection="0"/>
    <xf numFmtId="0" fontId="41" fillId="42" borderId="82" applyNumberFormat="0" applyAlignment="0" applyProtection="0"/>
    <xf numFmtId="0" fontId="1" fillId="34" borderId="89" applyNumberFormat="0" applyProtection="0">
      <alignment horizontal="left" vertical="center" indent="1"/>
    </xf>
    <xf numFmtId="0" fontId="47" fillId="0" borderId="88" applyNumberFormat="0" applyFill="0" applyAlignment="0" applyProtection="0"/>
    <xf numFmtId="0" fontId="47" fillId="0" borderId="95" applyNumberFormat="0" applyFill="0" applyAlignment="0" applyProtection="0"/>
    <xf numFmtId="0" fontId="41" fillId="42" borderId="125" applyNumberFormat="0" applyAlignment="0" applyProtection="0"/>
    <xf numFmtId="0" fontId="41" fillId="42" borderId="100" applyNumberFormat="0" applyAlignment="0" applyProtection="0"/>
    <xf numFmtId="0" fontId="92" fillId="63" borderId="106" applyBorder="0"/>
    <xf numFmtId="0" fontId="92" fillId="63" borderId="92" applyBorder="0"/>
    <xf numFmtId="0" fontId="63" fillId="61" borderId="114" applyNumberFormat="0" applyAlignment="0" applyProtection="0"/>
    <xf numFmtId="0" fontId="44" fillId="58" borderId="119" applyNumberFormat="0" applyFont="0" applyAlignment="0" applyProtection="0"/>
    <xf numFmtId="0" fontId="45" fillId="55" borderId="128" applyNumberFormat="0" applyAlignment="0" applyProtection="0"/>
    <xf numFmtId="0" fontId="41" fillId="57" borderId="114" applyNumberFormat="0" applyAlignment="0" applyProtection="0"/>
    <xf numFmtId="0" fontId="41" fillId="57" borderId="100" applyNumberFormat="0" applyAlignment="0" applyProtection="0"/>
    <xf numFmtId="0" fontId="41" fillId="57" borderId="125" applyNumberFormat="0" applyAlignment="0" applyProtection="0"/>
    <xf numFmtId="0" fontId="34" fillId="55" borderId="114" applyNumberFormat="0" applyAlignment="0" applyProtection="0"/>
    <xf numFmtId="0" fontId="41" fillId="57" borderId="86" applyNumberFormat="0" applyAlignment="0" applyProtection="0"/>
    <xf numFmtId="0" fontId="1" fillId="34" borderId="89" applyNumberFormat="0" applyProtection="0">
      <alignment horizontal="left" vertical="center" indent="1"/>
    </xf>
    <xf numFmtId="0" fontId="41" fillId="57" borderId="125" applyNumberFormat="0" applyAlignment="0" applyProtection="0"/>
    <xf numFmtId="0" fontId="41" fillId="57" borderId="125" applyNumberFormat="0" applyAlignment="0" applyProtection="0"/>
    <xf numFmtId="0" fontId="47" fillId="0" borderId="109" applyNumberFormat="0" applyFill="0" applyAlignment="0" applyProtection="0"/>
    <xf numFmtId="0" fontId="41" fillId="57" borderId="93" applyNumberFormat="0" applyAlignment="0" applyProtection="0"/>
    <xf numFmtId="0" fontId="34" fillId="55" borderId="100" applyNumberFormat="0" applyAlignment="0" applyProtection="0"/>
    <xf numFmtId="0" fontId="47" fillId="0" borderId="70" applyNumberFormat="0" applyFill="0" applyAlignment="0" applyProtection="0"/>
    <xf numFmtId="0" fontId="41" fillId="57" borderId="107" applyNumberFormat="0" applyAlignment="0" applyProtection="0"/>
    <xf numFmtId="0" fontId="41" fillId="57" borderId="125" applyNumberFormat="0" applyAlignment="0" applyProtection="0"/>
    <xf numFmtId="0" fontId="41" fillId="57" borderId="93" applyNumberFormat="0" applyAlignment="0" applyProtection="0"/>
    <xf numFmtId="0" fontId="41" fillId="42" borderId="114" applyNumberFormat="0" applyAlignment="0" applyProtection="0"/>
    <xf numFmtId="0" fontId="41" fillId="57" borderId="114" applyNumberFormat="0" applyAlignment="0" applyProtection="0"/>
    <xf numFmtId="0" fontId="41" fillId="57" borderId="82" applyNumberFormat="0" applyAlignment="0" applyProtection="0"/>
    <xf numFmtId="0" fontId="92" fillId="63" borderId="99" applyBorder="0"/>
    <xf numFmtId="0" fontId="63" fillId="61" borderId="125" applyNumberFormat="0" applyAlignment="0" applyProtection="0"/>
    <xf numFmtId="0" fontId="1" fillId="34" borderId="89" applyNumberFormat="0" applyProtection="0">
      <alignment horizontal="left" vertical="center" indent="1"/>
    </xf>
    <xf numFmtId="0" fontId="41" fillId="57" borderId="114" applyNumberFormat="0" applyAlignment="0" applyProtection="0"/>
    <xf numFmtId="0" fontId="41" fillId="57" borderId="125" applyNumberFormat="0" applyAlignment="0" applyProtection="0"/>
    <xf numFmtId="0" fontId="41" fillId="57" borderId="114" applyNumberFormat="0" applyAlignment="0" applyProtection="0"/>
    <xf numFmtId="0" fontId="34" fillId="55" borderId="114" applyNumberFormat="0" applyAlignment="0" applyProtection="0"/>
    <xf numFmtId="0" fontId="34" fillId="55" borderId="114" applyNumberFormat="0" applyAlignment="0" applyProtection="0"/>
    <xf numFmtId="0" fontId="41" fillId="57" borderId="125" applyNumberFormat="0" applyAlignment="0" applyProtection="0"/>
    <xf numFmtId="0" fontId="41" fillId="42" borderId="114" applyNumberFormat="0" applyAlignment="0" applyProtection="0"/>
    <xf numFmtId="0" fontId="41" fillId="57" borderId="125" applyNumberFormat="0" applyAlignment="0" applyProtection="0"/>
    <xf numFmtId="0" fontId="34" fillId="55" borderId="125" applyNumberFormat="0" applyAlignment="0" applyProtection="0"/>
    <xf numFmtId="0" fontId="1" fillId="0" borderId="0"/>
    <xf numFmtId="0" fontId="41" fillId="42" borderId="118" applyNumberFormat="0" applyAlignment="0" applyProtection="0"/>
    <xf numFmtId="0" fontId="41" fillId="42" borderId="125" applyNumberFormat="0" applyAlignment="0" applyProtection="0"/>
    <xf numFmtId="0" fontId="47" fillId="0" borderId="95" applyNumberFormat="0" applyFill="0" applyAlignment="0" applyProtection="0"/>
    <xf numFmtId="0" fontId="41" fillId="57" borderId="93" applyNumberFormat="0" applyAlignment="0" applyProtection="0"/>
    <xf numFmtId="0" fontId="44" fillId="58" borderId="87" applyNumberFormat="0" applyFont="0" applyAlignment="0" applyProtection="0"/>
    <xf numFmtId="0" fontId="41" fillId="57" borderId="107" applyNumberFormat="0" applyAlignment="0" applyProtection="0"/>
    <xf numFmtId="0" fontId="47" fillId="0" borderId="88" applyNumberFormat="0" applyFill="0" applyAlignment="0" applyProtection="0"/>
    <xf numFmtId="0" fontId="41" fillId="57" borderId="107" applyNumberFormat="0" applyAlignment="0" applyProtection="0"/>
    <xf numFmtId="0" fontId="41" fillId="57" borderId="86" applyNumberFormat="0" applyAlignment="0" applyProtection="0"/>
    <xf numFmtId="0" fontId="1" fillId="34" borderId="89" applyNumberFormat="0" applyProtection="0">
      <alignment horizontal="left" vertical="center" indent="1"/>
    </xf>
    <xf numFmtId="0" fontId="41" fillId="42" borderId="118" applyNumberFormat="0" applyAlignment="0" applyProtection="0"/>
    <xf numFmtId="0" fontId="34" fillId="55" borderId="125" applyNumberFormat="0" applyAlignment="0" applyProtection="0"/>
    <xf numFmtId="0" fontId="41" fillId="57" borderId="93" applyNumberFormat="0" applyAlignment="0" applyProtection="0"/>
    <xf numFmtId="0" fontId="41" fillId="57" borderId="93" applyNumberFormat="0" applyAlignment="0" applyProtection="0"/>
    <xf numFmtId="0" fontId="41" fillId="57" borderId="93" applyNumberFormat="0" applyAlignment="0" applyProtection="0"/>
    <xf numFmtId="0" fontId="41" fillId="42" borderId="93" applyNumberFormat="0" applyAlignment="0" applyProtection="0"/>
    <xf numFmtId="0" fontId="47" fillId="0" borderId="109" applyNumberFormat="0" applyFill="0" applyAlignment="0" applyProtection="0"/>
    <xf numFmtId="0" fontId="41" fillId="42" borderId="125" applyNumberFormat="0" applyAlignment="0" applyProtection="0"/>
    <xf numFmtId="0" fontId="20" fillId="0" borderId="104">
      <alignment horizontal="left" vertical="center"/>
    </xf>
    <xf numFmtId="0" fontId="63" fillId="61" borderId="93" applyNumberFormat="0" applyAlignment="0" applyProtection="0"/>
    <xf numFmtId="0" fontId="34" fillId="55" borderId="93" applyNumberFormat="0" applyAlignment="0" applyProtection="0"/>
    <xf numFmtId="0" fontId="41" fillId="57" borderId="125" applyNumberFormat="0" applyAlignment="0" applyProtection="0"/>
    <xf numFmtId="0" fontId="45" fillId="61" borderId="128" applyNumberFormat="0" applyAlignment="0" applyProtection="0"/>
    <xf numFmtId="0" fontId="92" fillId="63" borderId="124" applyBorder="0"/>
    <xf numFmtId="10" fontId="2" fillId="36" borderId="116" applyNumberFormat="0" applyBorder="0" applyAlignment="0" applyProtection="0"/>
    <xf numFmtId="0" fontId="41" fillId="57" borderId="93" applyNumberFormat="0" applyAlignment="0" applyProtection="0"/>
    <xf numFmtId="0" fontId="41" fillId="42" borderId="93" applyNumberFormat="0" applyAlignment="0" applyProtection="0"/>
    <xf numFmtId="0" fontId="41" fillId="57" borderId="93" applyNumberFormat="0" applyAlignment="0" applyProtection="0"/>
    <xf numFmtId="0" fontId="41" fillId="42" borderId="93" applyNumberFormat="0" applyAlignment="0" applyProtection="0"/>
    <xf numFmtId="0" fontId="41" fillId="42" borderId="107" applyNumberFormat="0" applyAlignment="0" applyProtection="0"/>
    <xf numFmtId="0" fontId="41" fillId="42" borderId="107" applyNumberFormat="0" applyAlignment="0" applyProtection="0"/>
    <xf numFmtId="0" fontId="34" fillId="55" borderId="107" applyNumberFormat="0" applyAlignment="0" applyProtection="0"/>
    <xf numFmtId="0" fontId="41" fillId="42" borderId="107" applyNumberFormat="0" applyAlignment="0" applyProtection="0"/>
    <xf numFmtId="0" fontId="41" fillId="42" borderId="93" applyNumberFormat="0" applyAlignment="0" applyProtection="0"/>
    <xf numFmtId="0" fontId="41" fillId="57" borderId="93" applyNumberFormat="0" applyAlignment="0" applyProtection="0"/>
    <xf numFmtId="0" fontId="41" fillId="42" borderId="93" applyNumberFormat="0" applyAlignment="0" applyProtection="0"/>
    <xf numFmtId="0" fontId="34" fillId="55" borderId="93" applyNumberFormat="0" applyAlignment="0" applyProtection="0"/>
    <xf numFmtId="0" fontId="41" fillId="42" borderId="93" applyNumberFormat="0" applyAlignment="0" applyProtection="0"/>
    <xf numFmtId="0" fontId="44" fillId="58" borderId="94" applyNumberFormat="0" applyFont="0" applyAlignment="0" applyProtection="0"/>
    <xf numFmtId="0" fontId="45" fillId="55" borderId="96" applyNumberFormat="0" applyAlignment="0" applyProtection="0"/>
    <xf numFmtId="0" fontId="47" fillId="0" borderId="95" applyNumberFormat="0" applyFill="0" applyAlignment="0" applyProtection="0"/>
    <xf numFmtId="0" fontId="41" fillId="42" borderId="93" applyNumberFormat="0" applyAlignment="0" applyProtection="0"/>
    <xf numFmtId="0" fontId="41" fillId="42" borderId="93" applyNumberFormat="0" applyAlignment="0" applyProtection="0"/>
    <xf numFmtId="0" fontId="41" fillId="42" borderId="93" applyNumberFormat="0" applyAlignment="0" applyProtection="0"/>
    <xf numFmtId="0" fontId="41" fillId="57" borderId="93" applyNumberFormat="0" applyAlignment="0" applyProtection="0"/>
    <xf numFmtId="0" fontId="41" fillId="57" borderId="93" applyNumberFormat="0" applyAlignment="0" applyProtection="0"/>
    <xf numFmtId="0" fontId="41" fillId="42" borderId="93" applyNumberFormat="0" applyAlignment="0" applyProtection="0"/>
    <xf numFmtId="0" fontId="47" fillId="0" borderId="95" applyNumberFormat="0" applyFill="0" applyAlignment="0" applyProtection="0"/>
    <xf numFmtId="0" fontId="1" fillId="34" borderId="96" applyNumberFormat="0" applyProtection="0">
      <alignment horizontal="left" vertical="center" indent="1"/>
    </xf>
    <xf numFmtId="0" fontId="1" fillId="34" borderId="96" applyNumberFormat="0" applyProtection="0">
      <alignment horizontal="left" vertical="center" indent="1"/>
    </xf>
    <xf numFmtId="4" fontId="58" fillId="62" borderId="96" applyNumberFormat="0" applyProtection="0">
      <alignment horizontal="right" vertical="center"/>
    </xf>
    <xf numFmtId="0" fontId="1" fillId="34" borderId="96" applyNumberFormat="0" applyProtection="0">
      <alignment horizontal="left" vertical="center" indent="1"/>
    </xf>
    <xf numFmtId="0" fontId="45" fillId="61" borderId="96" applyNumberFormat="0" applyAlignment="0" applyProtection="0"/>
    <xf numFmtId="0" fontId="74" fillId="58" borderId="94" applyNumberFormat="0" applyFont="0" applyAlignment="0" applyProtection="0"/>
    <xf numFmtId="0" fontId="41" fillId="42" borderId="93" applyNumberFormat="0" applyAlignment="0" applyProtection="0"/>
    <xf numFmtId="0" fontId="41" fillId="57" borderId="93" applyNumberFormat="0" applyAlignment="0" applyProtection="0"/>
    <xf numFmtId="0" fontId="41" fillId="57" borderId="93" applyNumberFormat="0" applyAlignment="0" applyProtection="0"/>
    <xf numFmtId="0" fontId="41" fillId="57" borderId="93" applyNumberFormat="0" applyAlignment="0" applyProtection="0"/>
    <xf numFmtId="0" fontId="41" fillId="42" borderId="93" applyNumberFormat="0" applyAlignment="0" applyProtection="0"/>
    <xf numFmtId="0" fontId="41" fillId="57" borderId="93" applyNumberFormat="0" applyAlignment="0" applyProtection="0"/>
    <xf numFmtId="0" fontId="41" fillId="57" borderId="93" applyNumberFormat="0" applyAlignment="0" applyProtection="0"/>
    <xf numFmtId="0" fontId="41" fillId="57" borderId="93" applyNumberFormat="0" applyAlignment="0" applyProtection="0"/>
    <xf numFmtId="0" fontId="41" fillId="57" borderId="93" applyNumberFormat="0" applyAlignment="0" applyProtection="0"/>
    <xf numFmtId="0" fontId="41" fillId="57" borderId="93" applyNumberFormat="0" applyAlignment="0" applyProtection="0"/>
    <xf numFmtId="0" fontId="41" fillId="42" borderId="93" applyNumberFormat="0" applyAlignment="0" applyProtection="0"/>
    <xf numFmtId="0" fontId="20" fillId="0" borderId="97">
      <alignment horizontal="left" vertical="center"/>
    </xf>
    <xf numFmtId="0" fontId="63" fillId="61" borderId="93" applyNumberFormat="0" applyAlignment="0" applyProtection="0"/>
    <xf numFmtId="0" fontId="34" fillId="55" borderId="93" applyNumberFormat="0" applyAlignment="0" applyProtection="0"/>
    <xf numFmtId="0" fontId="63" fillId="61" borderId="93" applyNumberFormat="0" applyAlignment="0" applyProtection="0"/>
    <xf numFmtId="0" fontId="20" fillId="0" borderId="97">
      <alignment horizontal="left" vertical="center"/>
    </xf>
    <xf numFmtId="0" fontId="41" fillId="42" borderId="93" applyNumberFormat="0" applyAlignment="0" applyProtection="0"/>
    <xf numFmtId="0" fontId="41" fillId="57" borderId="93" applyNumberFormat="0" applyAlignment="0" applyProtection="0"/>
    <xf numFmtId="0" fontId="41" fillId="42" borderId="93" applyNumberFormat="0" applyAlignment="0" applyProtection="0"/>
    <xf numFmtId="0" fontId="41" fillId="57" borderId="93" applyNumberFormat="0" applyAlignment="0" applyProtection="0"/>
    <xf numFmtId="0" fontId="41" fillId="57" borderId="93" applyNumberFormat="0" applyAlignment="0" applyProtection="0"/>
    <xf numFmtId="0" fontId="41" fillId="57" borderId="93" applyNumberFormat="0" applyAlignment="0" applyProtection="0"/>
    <xf numFmtId="0" fontId="41" fillId="57" borderId="93" applyNumberFormat="0" applyAlignment="0" applyProtection="0"/>
    <xf numFmtId="0" fontId="41" fillId="57" borderId="93" applyNumberFormat="0" applyAlignment="0" applyProtection="0"/>
    <xf numFmtId="0" fontId="41" fillId="57" borderId="93" applyNumberFormat="0" applyAlignment="0" applyProtection="0"/>
    <xf numFmtId="0" fontId="41" fillId="57" borderId="93" applyNumberFormat="0" applyAlignment="0" applyProtection="0"/>
    <xf numFmtId="0" fontId="41" fillId="57" borderId="93" applyNumberFormat="0" applyAlignment="0" applyProtection="0"/>
    <xf numFmtId="0" fontId="41" fillId="57" borderId="93" applyNumberFormat="0" applyAlignment="0" applyProtection="0"/>
    <xf numFmtId="0" fontId="41" fillId="42" borderId="93" applyNumberFormat="0" applyAlignment="0" applyProtection="0"/>
    <xf numFmtId="0" fontId="41" fillId="42" borderId="93" applyNumberFormat="0" applyAlignment="0" applyProtection="0"/>
    <xf numFmtId="0" fontId="41" fillId="57" borderId="93" applyNumberFormat="0" applyAlignment="0" applyProtection="0"/>
    <xf numFmtId="0" fontId="41" fillId="57" borderId="93" applyNumberFormat="0" applyAlignment="0" applyProtection="0"/>
    <xf numFmtId="0" fontId="41" fillId="57" borderId="93" applyNumberFormat="0" applyAlignment="0" applyProtection="0"/>
    <xf numFmtId="0" fontId="41" fillId="57" borderId="93" applyNumberFormat="0" applyAlignment="0" applyProtection="0"/>
    <xf numFmtId="0" fontId="41" fillId="42" borderId="93" applyNumberFormat="0" applyAlignment="0" applyProtection="0"/>
    <xf numFmtId="0" fontId="1" fillId="58" borderId="94" applyNumberFormat="0" applyFont="0" applyAlignment="0" applyProtection="0"/>
    <xf numFmtId="0" fontId="74" fillId="58" borderId="94" applyNumberFormat="0" applyFont="0" applyAlignment="0" applyProtection="0"/>
    <xf numFmtId="0" fontId="45" fillId="55" borderId="96" applyNumberFormat="0" applyAlignment="0" applyProtection="0"/>
    <xf numFmtId="0" fontId="45" fillId="61" borderId="96" applyNumberFormat="0" applyAlignment="0" applyProtection="0"/>
    <xf numFmtId="0" fontId="1" fillId="34" borderId="96" applyNumberFormat="0" applyProtection="0">
      <alignment horizontal="left" vertical="center" indent="1"/>
    </xf>
    <xf numFmtId="4" fontId="58" fillId="62" borderId="96" applyNumberFormat="0" applyProtection="0">
      <alignment horizontal="right" vertical="center"/>
    </xf>
    <xf numFmtId="0" fontId="1" fillId="34" borderId="96" applyNumberFormat="0" applyProtection="0">
      <alignment horizontal="left" vertical="center" indent="1"/>
    </xf>
    <xf numFmtId="0" fontId="1" fillId="34" borderId="96" applyNumberFormat="0" applyProtection="0">
      <alignment horizontal="left" vertical="center" indent="1"/>
    </xf>
    <xf numFmtId="0" fontId="47" fillId="0" borderId="95" applyNumberFormat="0" applyFill="0" applyAlignment="0" applyProtection="0"/>
    <xf numFmtId="0" fontId="44" fillId="58" borderId="94" applyNumberFormat="0" applyFont="0" applyAlignment="0" applyProtection="0"/>
    <xf numFmtId="0" fontId="41" fillId="42" borderId="93" applyNumberFormat="0" applyAlignment="0" applyProtection="0"/>
    <xf numFmtId="0" fontId="34" fillId="55" borderId="93" applyNumberFormat="0" applyAlignment="0" applyProtection="0"/>
    <xf numFmtId="0" fontId="47" fillId="0" borderId="95" applyNumberFormat="0" applyFill="0" applyAlignment="0" applyProtection="0"/>
    <xf numFmtId="0" fontId="45" fillId="55" borderId="96" applyNumberFormat="0" applyAlignment="0" applyProtection="0"/>
    <xf numFmtId="0" fontId="41" fillId="57" borderId="93" applyNumberFormat="0" applyAlignment="0" applyProtection="0"/>
    <xf numFmtId="0" fontId="41" fillId="42" borderId="93" applyNumberFormat="0" applyAlignment="0" applyProtection="0"/>
    <xf numFmtId="0" fontId="45" fillId="55" borderId="96" applyNumberFormat="0" applyAlignment="0" applyProtection="0"/>
    <xf numFmtId="0" fontId="1" fillId="58" borderId="94" applyNumberFormat="0" applyFont="0" applyAlignment="0" applyProtection="0"/>
    <xf numFmtId="0" fontId="34" fillId="55" borderId="93" applyNumberFormat="0" applyAlignment="0" applyProtection="0"/>
    <xf numFmtId="0" fontId="41" fillId="57" borderId="93" applyNumberFormat="0" applyAlignment="0" applyProtection="0"/>
    <xf numFmtId="0" fontId="41" fillId="57" borderId="93" applyNumberFormat="0" applyAlignment="0" applyProtection="0"/>
    <xf numFmtId="0" fontId="41" fillId="42" borderId="93" applyNumberFormat="0" applyAlignment="0" applyProtection="0"/>
    <xf numFmtId="0" fontId="41" fillId="42" borderId="93" applyNumberFormat="0" applyAlignment="0" applyProtection="0"/>
    <xf numFmtId="0" fontId="41" fillId="57" borderId="125" applyNumberFormat="0" applyAlignment="0" applyProtection="0"/>
    <xf numFmtId="0" fontId="41" fillId="57" borderId="125" applyNumberFormat="0" applyAlignment="0" applyProtection="0"/>
    <xf numFmtId="0" fontId="41" fillId="57" borderId="125" applyNumberFormat="0" applyAlignment="0" applyProtection="0"/>
    <xf numFmtId="0" fontId="1" fillId="58" borderId="108" applyNumberFormat="0" applyFont="0" applyAlignment="0" applyProtection="0"/>
    <xf numFmtId="0" fontId="74" fillId="58" borderId="108" applyNumberFormat="0" applyFont="0" applyAlignment="0" applyProtection="0"/>
    <xf numFmtId="0" fontId="1" fillId="58" borderId="126" applyNumberFormat="0" applyFont="0" applyAlignment="0" applyProtection="0"/>
    <xf numFmtId="0" fontId="41" fillId="57" borderId="125" applyNumberFormat="0" applyAlignment="0" applyProtection="0"/>
    <xf numFmtId="0" fontId="74" fillId="58" borderId="126" applyNumberFormat="0" applyFont="0" applyAlignment="0" applyProtection="0"/>
    <xf numFmtId="0" fontId="41" fillId="42" borderId="100" applyNumberFormat="0" applyAlignment="0" applyProtection="0"/>
    <xf numFmtId="0" fontId="41" fillId="57" borderId="100" applyNumberFormat="0" applyAlignment="0" applyProtection="0"/>
    <xf numFmtId="0" fontId="41" fillId="42" borderId="100" applyNumberFormat="0" applyAlignment="0" applyProtection="0"/>
    <xf numFmtId="0" fontId="34" fillId="55" borderId="100" applyNumberFormat="0" applyAlignment="0" applyProtection="0"/>
    <xf numFmtId="0" fontId="41" fillId="42" borderId="100" applyNumberFormat="0" applyAlignment="0" applyProtection="0"/>
    <xf numFmtId="0" fontId="44" fillId="58" borderId="101" applyNumberFormat="0" applyFont="0" applyAlignment="0" applyProtection="0"/>
    <xf numFmtId="0" fontId="45" fillId="55" borderId="103" applyNumberFormat="0" applyAlignment="0" applyProtection="0"/>
    <xf numFmtId="0" fontId="47" fillId="0" borderId="102" applyNumberFormat="0" applyFill="0" applyAlignment="0" applyProtection="0"/>
    <xf numFmtId="0" fontId="41" fillId="42" borderId="100" applyNumberFormat="0" applyAlignment="0" applyProtection="0"/>
    <xf numFmtId="0" fontId="41" fillId="42" borderId="100" applyNumberFormat="0" applyAlignment="0" applyProtection="0"/>
    <xf numFmtId="0" fontId="41" fillId="42" borderId="100" applyNumberFormat="0" applyAlignment="0" applyProtection="0"/>
    <xf numFmtId="0" fontId="41" fillId="57" borderId="100" applyNumberFormat="0" applyAlignment="0" applyProtection="0"/>
    <xf numFmtId="0" fontId="41" fillId="57" borderId="100" applyNumberFormat="0" applyAlignment="0" applyProtection="0"/>
    <xf numFmtId="0" fontId="41" fillId="42" borderId="100" applyNumberFormat="0" applyAlignment="0" applyProtection="0"/>
    <xf numFmtId="0" fontId="47" fillId="0" borderId="102" applyNumberFormat="0" applyFill="0" applyAlignment="0" applyProtection="0"/>
    <xf numFmtId="0" fontId="1" fillId="34" borderId="103" applyNumberFormat="0" applyProtection="0">
      <alignment horizontal="left" vertical="center" indent="1"/>
    </xf>
    <xf numFmtId="0" fontId="1" fillId="34" borderId="103" applyNumberFormat="0" applyProtection="0">
      <alignment horizontal="left" vertical="center" indent="1"/>
    </xf>
    <xf numFmtId="4" fontId="58" fillId="62" borderId="103" applyNumberFormat="0" applyProtection="0">
      <alignment horizontal="right" vertical="center"/>
    </xf>
    <xf numFmtId="0" fontId="1" fillId="34" borderId="103" applyNumberFormat="0" applyProtection="0">
      <alignment horizontal="left" vertical="center" indent="1"/>
    </xf>
    <xf numFmtId="0" fontId="45" fillId="61" borderId="103" applyNumberFormat="0" applyAlignment="0" applyProtection="0"/>
    <xf numFmtId="0" fontId="74" fillId="58" borderId="101" applyNumberFormat="0" applyFont="0" applyAlignment="0" applyProtection="0"/>
    <xf numFmtId="0" fontId="41" fillId="42" borderId="100" applyNumberFormat="0" applyAlignment="0" applyProtection="0"/>
    <xf numFmtId="0" fontId="41" fillId="57" borderId="100" applyNumberFormat="0" applyAlignment="0" applyProtection="0"/>
    <xf numFmtId="0" fontId="41" fillId="57" borderId="100" applyNumberFormat="0" applyAlignment="0" applyProtection="0"/>
    <xf numFmtId="0" fontId="41" fillId="57" borderId="100" applyNumberFormat="0" applyAlignment="0" applyProtection="0"/>
    <xf numFmtId="0" fontId="41" fillId="42" borderId="100" applyNumberFormat="0" applyAlignment="0" applyProtection="0"/>
    <xf numFmtId="0" fontId="41" fillId="57" borderId="100" applyNumberFormat="0" applyAlignment="0" applyProtection="0"/>
    <xf numFmtId="0" fontId="41" fillId="57" borderId="100" applyNumberFormat="0" applyAlignment="0" applyProtection="0"/>
    <xf numFmtId="0" fontId="41" fillId="57" borderId="100" applyNumberFormat="0" applyAlignment="0" applyProtection="0"/>
    <xf numFmtId="0" fontId="41" fillId="57" borderId="100" applyNumberFormat="0" applyAlignment="0" applyProtection="0"/>
    <xf numFmtId="0" fontId="41" fillId="57" borderId="100" applyNumberFormat="0" applyAlignment="0" applyProtection="0"/>
    <xf numFmtId="0" fontId="41" fillId="42" borderId="100" applyNumberFormat="0" applyAlignment="0" applyProtection="0"/>
    <xf numFmtId="0" fontId="63" fillId="61" borderId="100" applyNumberFormat="0" applyAlignment="0" applyProtection="0"/>
    <xf numFmtId="0" fontId="34" fillId="55" borderId="100" applyNumberFormat="0" applyAlignment="0" applyProtection="0"/>
    <xf numFmtId="0" fontId="63" fillId="61" borderId="100" applyNumberFormat="0" applyAlignment="0" applyProtection="0"/>
    <xf numFmtId="0" fontId="41" fillId="42" borderId="100" applyNumberFormat="0" applyAlignment="0" applyProtection="0"/>
    <xf numFmtId="0" fontId="41" fillId="57" borderId="100" applyNumberFormat="0" applyAlignment="0" applyProtection="0"/>
    <xf numFmtId="0" fontId="41" fillId="42" borderId="100" applyNumberFormat="0" applyAlignment="0" applyProtection="0"/>
    <xf numFmtId="0" fontId="41" fillId="57" borderId="100" applyNumberFormat="0" applyAlignment="0" applyProtection="0"/>
    <xf numFmtId="0" fontId="41" fillId="57" borderId="100" applyNumberFormat="0" applyAlignment="0" applyProtection="0"/>
    <xf numFmtId="0" fontId="41" fillId="57" borderId="100" applyNumberFormat="0" applyAlignment="0" applyProtection="0"/>
    <xf numFmtId="0" fontId="41" fillId="57" borderId="100" applyNumberFormat="0" applyAlignment="0" applyProtection="0"/>
    <xf numFmtId="0" fontId="41" fillId="57" borderId="100" applyNumberFormat="0" applyAlignment="0" applyProtection="0"/>
    <xf numFmtId="0" fontId="41" fillId="57" borderId="100" applyNumberFormat="0" applyAlignment="0" applyProtection="0"/>
    <xf numFmtId="0" fontId="41" fillId="57" borderId="100" applyNumberFormat="0" applyAlignment="0" applyProtection="0"/>
    <xf numFmtId="0" fontId="41" fillId="57" borderId="100" applyNumberFormat="0" applyAlignment="0" applyProtection="0"/>
    <xf numFmtId="0" fontId="41" fillId="57" borderId="100" applyNumberFormat="0" applyAlignment="0" applyProtection="0"/>
    <xf numFmtId="0" fontId="41" fillId="42" borderId="100" applyNumberFormat="0" applyAlignment="0" applyProtection="0"/>
    <xf numFmtId="0" fontId="41" fillId="42" borderId="100" applyNumberFormat="0" applyAlignment="0" applyProtection="0"/>
    <xf numFmtId="0" fontId="41" fillId="57" borderId="100" applyNumberFormat="0" applyAlignment="0" applyProtection="0"/>
    <xf numFmtId="0" fontId="41" fillId="57" borderId="100" applyNumberFormat="0" applyAlignment="0" applyProtection="0"/>
    <xf numFmtId="0" fontId="41" fillId="57" borderId="100" applyNumberFormat="0" applyAlignment="0" applyProtection="0"/>
    <xf numFmtId="0" fontId="41" fillId="57" borderId="100" applyNumberFormat="0" applyAlignment="0" applyProtection="0"/>
    <xf numFmtId="0" fontId="41" fillId="42" borderId="100" applyNumberFormat="0" applyAlignment="0" applyProtection="0"/>
    <xf numFmtId="0" fontId="1" fillId="58" borderId="101" applyNumberFormat="0" applyFont="0" applyAlignment="0" applyProtection="0"/>
    <xf numFmtId="0" fontId="74" fillId="58" borderId="101" applyNumberFormat="0" applyFont="0" applyAlignment="0" applyProtection="0"/>
    <xf numFmtId="0" fontId="45" fillId="55" borderId="103" applyNumberFormat="0" applyAlignment="0" applyProtection="0"/>
    <xf numFmtId="0" fontId="45" fillId="61" borderId="103" applyNumberFormat="0" applyAlignment="0" applyProtection="0"/>
    <xf numFmtId="0" fontId="1" fillId="34" borderId="103" applyNumberFormat="0" applyProtection="0">
      <alignment horizontal="left" vertical="center" indent="1"/>
    </xf>
    <xf numFmtId="4" fontId="58" fillId="62" borderId="103" applyNumberFormat="0" applyProtection="0">
      <alignment horizontal="right" vertical="center"/>
    </xf>
    <xf numFmtId="0" fontId="1" fillId="34" borderId="103" applyNumberFormat="0" applyProtection="0">
      <alignment horizontal="left" vertical="center" indent="1"/>
    </xf>
    <xf numFmtId="0" fontId="1" fillId="34" borderId="103" applyNumberFormat="0" applyProtection="0">
      <alignment horizontal="left" vertical="center" indent="1"/>
    </xf>
    <xf numFmtId="0" fontId="47" fillId="0" borderId="102" applyNumberFormat="0" applyFill="0" applyAlignment="0" applyProtection="0"/>
    <xf numFmtId="0" fontId="44" fillId="58" borderId="101" applyNumberFormat="0" applyFont="0" applyAlignment="0" applyProtection="0"/>
    <xf numFmtId="0" fontId="41" fillId="42" borderId="100" applyNumberFormat="0" applyAlignment="0" applyProtection="0"/>
    <xf numFmtId="0" fontId="34" fillId="55" borderId="100" applyNumberFormat="0" applyAlignment="0" applyProtection="0"/>
    <xf numFmtId="0" fontId="47" fillId="0" borderId="102" applyNumberFormat="0" applyFill="0" applyAlignment="0" applyProtection="0"/>
    <xf numFmtId="0" fontId="45" fillId="55" borderId="103" applyNumberFormat="0" applyAlignment="0" applyProtection="0"/>
    <xf numFmtId="0" fontId="41" fillId="57" borderId="100" applyNumberFormat="0" applyAlignment="0" applyProtection="0"/>
    <xf numFmtId="0" fontId="41" fillId="42" borderId="100" applyNumberFormat="0" applyAlignment="0" applyProtection="0"/>
    <xf numFmtId="0" fontId="45" fillId="55" borderId="103" applyNumberFormat="0" applyAlignment="0" applyProtection="0"/>
    <xf numFmtId="0" fontId="1" fillId="58" borderId="101" applyNumberFormat="0" applyFont="0" applyAlignment="0" applyProtection="0"/>
    <xf numFmtId="0" fontId="34" fillId="55" borderId="100" applyNumberFormat="0" applyAlignment="0" applyProtection="0"/>
    <xf numFmtId="0" fontId="41" fillId="57" borderId="100" applyNumberFormat="0" applyAlignment="0" applyProtection="0"/>
    <xf numFmtId="0" fontId="41" fillId="57" borderId="100" applyNumberFormat="0" applyAlignment="0" applyProtection="0"/>
    <xf numFmtId="0" fontId="41" fillId="42" borderId="100" applyNumberFormat="0" applyAlignment="0" applyProtection="0"/>
    <xf numFmtId="0" fontId="41" fillId="42" borderId="100" applyNumberFormat="0" applyAlignment="0" applyProtection="0"/>
    <xf numFmtId="0" fontId="20" fillId="0" borderId="129">
      <alignment horizontal="left" vertical="center"/>
    </xf>
    <xf numFmtId="0" fontId="41" fillId="57" borderId="125" applyNumberFormat="0" applyAlignment="0" applyProtection="0"/>
    <xf numFmtId="0" fontId="1" fillId="34" borderId="110" applyNumberFormat="0" applyProtection="0">
      <alignment horizontal="left" vertical="center" indent="1"/>
    </xf>
    <xf numFmtId="0" fontId="41" fillId="42" borderId="125" applyNumberFormat="0" applyAlignment="0" applyProtection="0"/>
    <xf numFmtId="0" fontId="41" fillId="57" borderId="114" applyNumberFormat="0" applyAlignment="0" applyProtection="0"/>
    <xf numFmtId="0" fontId="92" fillId="0" borderId="123" applyAlignment="0">
      <alignment horizontal="right"/>
    </xf>
    <xf numFmtId="0" fontId="41" fillId="57" borderId="125" applyNumberFormat="0" applyAlignment="0" applyProtection="0"/>
    <xf numFmtId="0" fontId="41" fillId="42" borderId="118" applyNumberFormat="0" applyAlignment="0" applyProtection="0"/>
    <xf numFmtId="0" fontId="41" fillId="42" borderId="118" applyNumberFormat="0" applyAlignment="0" applyProtection="0"/>
    <xf numFmtId="0" fontId="41" fillId="57" borderId="118" applyNumberFormat="0" applyAlignment="0" applyProtection="0"/>
    <xf numFmtId="0" fontId="41" fillId="57" borderId="118" applyNumberFormat="0" applyAlignment="0" applyProtection="0"/>
    <xf numFmtId="0" fontId="47" fillId="0" borderId="127" applyNumberFormat="0" applyFill="0" applyAlignment="0" applyProtection="0"/>
    <xf numFmtId="0" fontId="41" fillId="42" borderId="125" applyNumberFormat="0" applyAlignment="0" applyProtection="0"/>
    <xf numFmtId="0" fontId="20" fillId="0" borderId="104">
      <alignment horizontal="left" vertical="center"/>
    </xf>
    <xf numFmtId="0" fontId="20" fillId="0" borderId="104">
      <alignment horizontal="left" vertical="center"/>
    </xf>
    <xf numFmtId="0" fontId="41" fillId="57" borderId="125" applyNumberFormat="0" applyAlignment="0" applyProtection="0"/>
    <xf numFmtId="0" fontId="41" fillId="57" borderId="125" applyNumberFormat="0" applyAlignment="0" applyProtection="0"/>
    <xf numFmtId="0" fontId="41" fillId="57" borderId="125" applyNumberFormat="0" applyAlignment="0" applyProtection="0"/>
    <xf numFmtId="0" fontId="41" fillId="57" borderId="118" applyNumberFormat="0" applyAlignment="0" applyProtection="0"/>
    <xf numFmtId="0" fontId="41" fillId="57" borderId="118" applyNumberFormat="0" applyAlignment="0" applyProtection="0"/>
    <xf numFmtId="0" fontId="41" fillId="57" borderId="118" applyNumberFormat="0" applyAlignment="0" applyProtection="0"/>
    <xf numFmtId="0" fontId="41" fillId="42" borderId="125" applyNumberFormat="0" applyAlignment="0" applyProtection="0"/>
    <xf numFmtId="10" fontId="2" fillId="36" borderId="123" applyNumberFormat="0" applyBorder="0" applyAlignment="0" applyProtection="0"/>
    <xf numFmtId="0" fontId="41" fillId="42" borderId="118" applyNumberFormat="0" applyAlignment="0" applyProtection="0"/>
    <xf numFmtId="0" fontId="44" fillId="58" borderId="115" applyNumberFormat="0" applyFont="0" applyAlignment="0" applyProtection="0"/>
    <xf numFmtId="0" fontId="41" fillId="57" borderId="125" applyNumberFormat="0" applyAlignment="0" applyProtection="0"/>
    <xf numFmtId="0" fontId="34" fillId="55" borderId="125" applyNumberFormat="0" applyAlignment="0" applyProtection="0"/>
    <xf numFmtId="0" fontId="34" fillId="55" borderId="118" applyNumberFormat="0" applyAlignment="0" applyProtection="0"/>
    <xf numFmtId="0" fontId="41" fillId="57" borderId="125" applyNumberFormat="0" applyAlignment="0" applyProtection="0"/>
    <xf numFmtId="0" fontId="1" fillId="58" borderId="119" applyNumberFormat="0" applyFont="0" applyAlignment="0" applyProtection="0"/>
    <xf numFmtId="0" fontId="74" fillId="58" borderId="119" applyNumberFormat="0" applyFont="0" applyAlignment="0" applyProtection="0"/>
    <xf numFmtId="0" fontId="92" fillId="0" borderId="123" applyAlignment="0">
      <alignment horizontal="right"/>
    </xf>
    <xf numFmtId="0" fontId="41" fillId="57" borderId="118" applyNumberFormat="0" applyAlignment="0" applyProtection="0"/>
    <xf numFmtId="0" fontId="41" fillId="57" borderId="118" applyNumberFormat="0" applyAlignment="0" applyProtection="0"/>
    <xf numFmtId="0" fontId="41" fillId="57" borderId="118" applyNumberFormat="0" applyAlignment="0" applyProtection="0"/>
    <xf numFmtId="0" fontId="41" fillId="42" borderId="125" applyNumberFormat="0" applyAlignment="0" applyProtection="0"/>
    <xf numFmtId="0" fontId="41" fillId="57" borderId="125" applyNumberFormat="0" applyAlignment="0" applyProtection="0"/>
    <xf numFmtId="0" fontId="41" fillId="42" borderId="125" applyNumberFormat="0" applyAlignment="0" applyProtection="0"/>
    <xf numFmtId="0" fontId="63" fillId="61" borderId="118" applyNumberFormat="0" applyAlignment="0" applyProtection="0"/>
    <xf numFmtId="0" fontId="41" fillId="42" borderId="118" applyNumberFormat="0" applyAlignment="0" applyProtection="0"/>
    <xf numFmtId="0" fontId="41" fillId="57" borderId="118" applyNumberFormat="0" applyAlignment="0" applyProtection="0"/>
    <xf numFmtId="0" fontId="41" fillId="57" borderId="118" applyNumberFormat="0" applyAlignment="0" applyProtection="0"/>
    <xf numFmtId="0" fontId="47" fillId="0" borderId="120" applyNumberFormat="0" applyFill="0" applyAlignment="0" applyProtection="0"/>
    <xf numFmtId="0" fontId="41" fillId="42" borderId="125" applyNumberFormat="0" applyAlignment="0" applyProtection="0"/>
    <xf numFmtId="0" fontId="41" fillId="57" borderId="125" applyNumberFormat="0" applyAlignment="0" applyProtection="0"/>
    <xf numFmtId="0" fontId="41" fillId="42" borderId="125" applyNumberFormat="0" applyAlignment="0" applyProtection="0"/>
    <xf numFmtId="0" fontId="41" fillId="57" borderId="125" applyNumberFormat="0" applyAlignment="0" applyProtection="0"/>
    <xf numFmtId="0" fontId="41" fillId="57" borderId="118" applyNumberFormat="0" applyAlignment="0" applyProtection="0"/>
    <xf numFmtId="0" fontId="41" fillId="42" borderId="118" applyNumberFormat="0" applyAlignment="0" applyProtection="0"/>
    <xf numFmtId="0" fontId="41" fillId="57" borderId="118" applyNumberFormat="0" applyAlignment="0" applyProtection="0"/>
    <xf numFmtId="0" fontId="41" fillId="57" borderId="118" applyNumberFormat="0" applyAlignment="0" applyProtection="0"/>
    <xf numFmtId="0" fontId="41" fillId="42" borderId="118" applyNumberFormat="0" applyAlignment="0" applyProtection="0"/>
    <xf numFmtId="0" fontId="47" fillId="0" borderId="120" applyNumberFormat="0" applyFill="0" applyAlignment="0" applyProtection="0"/>
    <xf numFmtId="0" fontId="1" fillId="34" borderId="121" applyNumberFormat="0" applyProtection="0">
      <alignment horizontal="left" vertical="center" indent="1"/>
    </xf>
    <xf numFmtId="0" fontId="1" fillId="34" borderId="121" applyNumberFormat="0" applyProtection="0">
      <alignment horizontal="left" vertical="center" indent="1"/>
    </xf>
    <xf numFmtId="4" fontId="58" fillId="62" borderId="121" applyNumberFormat="0" applyProtection="0">
      <alignment horizontal="right" vertical="center"/>
    </xf>
    <xf numFmtId="0" fontId="1" fillId="34" borderId="121" applyNumberFormat="0" applyProtection="0">
      <alignment horizontal="left" vertical="center" indent="1"/>
    </xf>
    <xf numFmtId="0" fontId="45" fillId="61" borderId="121" applyNumberFormat="0" applyAlignment="0" applyProtection="0"/>
    <xf numFmtId="0" fontId="74" fillId="58" borderId="119" applyNumberFormat="0" applyFont="0" applyAlignment="0" applyProtection="0"/>
    <xf numFmtId="0" fontId="41" fillId="42" borderId="118" applyNumberFormat="0" applyAlignment="0" applyProtection="0"/>
    <xf numFmtId="0" fontId="41" fillId="57" borderId="118" applyNumberFormat="0" applyAlignment="0" applyProtection="0"/>
    <xf numFmtId="0" fontId="41" fillId="57" borderId="118" applyNumberFormat="0" applyAlignment="0" applyProtection="0"/>
    <xf numFmtId="0" fontId="41" fillId="57" borderId="118" applyNumberFormat="0" applyAlignment="0" applyProtection="0"/>
    <xf numFmtId="0" fontId="41" fillId="42" borderId="118" applyNumberFormat="0" applyAlignment="0" applyProtection="0"/>
    <xf numFmtId="0" fontId="41" fillId="57" borderId="118" applyNumberFormat="0" applyAlignment="0" applyProtection="0"/>
    <xf numFmtId="0" fontId="41" fillId="57" borderId="118" applyNumberFormat="0" applyAlignment="0" applyProtection="0"/>
    <xf numFmtId="0" fontId="41" fillId="57" borderId="118" applyNumberFormat="0" applyAlignment="0" applyProtection="0"/>
    <xf numFmtId="0" fontId="41" fillId="57" borderId="118" applyNumberFormat="0" applyAlignment="0" applyProtection="0"/>
    <xf numFmtId="0" fontId="41" fillId="57" borderId="118" applyNumberFormat="0" applyAlignment="0" applyProtection="0"/>
    <xf numFmtId="0" fontId="41" fillId="42" borderId="118" applyNumberFormat="0" applyAlignment="0" applyProtection="0"/>
    <xf numFmtId="0" fontId="63" fillId="61" borderId="118" applyNumberFormat="0" applyAlignment="0" applyProtection="0"/>
    <xf numFmtId="0" fontId="34" fillId="55" borderId="118" applyNumberFormat="0" applyAlignment="0" applyProtection="0"/>
    <xf numFmtId="0" fontId="63" fillId="61" borderId="118" applyNumberFormat="0" applyAlignment="0" applyProtection="0"/>
    <xf numFmtId="0" fontId="41" fillId="42" borderId="118" applyNumberFormat="0" applyAlignment="0" applyProtection="0"/>
    <xf numFmtId="0" fontId="41" fillId="57" borderId="118" applyNumberFormat="0" applyAlignment="0" applyProtection="0"/>
    <xf numFmtId="0" fontId="41" fillId="42" borderId="118" applyNumberFormat="0" applyAlignment="0" applyProtection="0"/>
    <xf numFmtId="0" fontId="41" fillId="57" borderId="118" applyNumberFormat="0" applyAlignment="0" applyProtection="0"/>
    <xf numFmtId="0" fontId="41" fillId="57" borderId="118" applyNumberFormat="0" applyAlignment="0" applyProtection="0"/>
    <xf numFmtId="0" fontId="41" fillId="57" borderId="118" applyNumberFormat="0" applyAlignment="0" applyProtection="0"/>
    <xf numFmtId="0" fontId="41" fillId="57" borderId="118" applyNumberFormat="0" applyAlignment="0" applyProtection="0"/>
    <xf numFmtId="0" fontId="41" fillId="57" borderId="118" applyNumberFormat="0" applyAlignment="0" applyProtection="0"/>
    <xf numFmtId="0" fontId="41" fillId="57" borderId="118" applyNumberFormat="0" applyAlignment="0" applyProtection="0"/>
    <xf numFmtId="0" fontId="41" fillId="57" borderId="118" applyNumberFormat="0" applyAlignment="0" applyProtection="0"/>
    <xf numFmtId="0" fontId="41" fillId="57" borderId="118" applyNumberFormat="0" applyAlignment="0" applyProtection="0"/>
    <xf numFmtId="0" fontId="41" fillId="57" borderId="118" applyNumberFormat="0" applyAlignment="0" applyProtection="0"/>
    <xf numFmtId="0" fontId="41" fillId="42" borderId="118" applyNumberFormat="0" applyAlignment="0" applyProtection="0"/>
    <xf numFmtId="0" fontId="41" fillId="42" borderId="118" applyNumberFormat="0" applyAlignment="0" applyProtection="0"/>
    <xf numFmtId="0" fontId="41" fillId="57" borderId="118" applyNumberFormat="0" applyAlignment="0" applyProtection="0"/>
    <xf numFmtId="0" fontId="41" fillId="57" borderId="118" applyNumberFormat="0" applyAlignment="0" applyProtection="0"/>
    <xf numFmtId="0" fontId="41" fillId="57" borderId="118" applyNumberFormat="0" applyAlignment="0" applyProtection="0"/>
    <xf numFmtId="0" fontId="41" fillId="57" borderId="118" applyNumberFormat="0" applyAlignment="0" applyProtection="0"/>
    <xf numFmtId="0" fontId="41" fillId="42" borderId="118" applyNumberFormat="0" applyAlignment="0" applyProtection="0"/>
    <xf numFmtId="0" fontId="1" fillId="58" borderId="119" applyNumberFormat="0" applyFont="0" applyAlignment="0" applyProtection="0"/>
    <xf numFmtId="0" fontId="74" fillId="58" borderId="119" applyNumberFormat="0" applyFont="0" applyAlignment="0" applyProtection="0"/>
    <xf numFmtId="0" fontId="45" fillId="55" borderId="121" applyNumberFormat="0" applyAlignment="0" applyProtection="0"/>
    <xf numFmtId="0" fontId="45" fillId="61" borderId="121" applyNumberFormat="0" applyAlignment="0" applyProtection="0"/>
    <xf numFmtId="0" fontId="1" fillId="34" borderId="121" applyNumberFormat="0" applyProtection="0">
      <alignment horizontal="left" vertical="center" indent="1"/>
    </xf>
    <xf numFmtId="4" fontId="58" fillId="62" borderId="121" applyNumberFormat="0" applyProtection="0">
      <alignment horizontal="right" vertical="center"/>
    </xf>
    <xf numFmtId="0" fontId="1" fillId="34" borderId="121" applyNumberFormat="0" applyProtection="0">
      <alignment horizontal="left" vertical="center" indent="1"/>
    </xf>
    <xf numFmtId="0" fontId="1" fillId="34" borderId="121" applyNumberFormat="0" applyProtection="0">
      <alignment horizontal="left" vertical="center" indent="1"/>
    </xf>
    <xf numFmtId="0" fontId="47" fillId="0" borderId="120" applyNumberFormat="0" applyFill="0" applyAlignment="0" applyProtection="0"/>
    <xf numFmtId="0" fontId="44" fillId="58" borderId="119" applyNumberFormat="0" applyFont="0" applyAlignment="0" applyProtection="0"/>
    <xf numFmtId="0" fontId="41" fillId="42" borderId="118" applyNumberFormat="0" applyAlignment="0" applyProtection="0"/>
    <xf numFmtId="0" fontId="34" fillId="55" borderId="118" applyNumberFormat="0" applyAlignment="0" applyProtection="0"/>
    <xf numFmtId="0" fontId="47" fillId="0" borderId="120" applyNumberFormat="0" applyFill="0" applyAlignment="0" applyProtection="0"/>
    <xf numFmtId="0" fontId="45" fillId="55" borderId="121" applyNumberFormat="0" applyAlignment="0" applyProtection="0"/>
    <xf numFmtId="0" fontId="41" fillId="57" borderId="118" applyNumberFormat="0" applyAlignment="0" applyProtection="0"/>
    <xf numFmtId="0" fontId="41" fillId="42" borderId="118" applyNumberFormat="0" applyAlignment="0" applyProtection="0"/>
    <xf numFmtId="0" fontId="45" fillId="55" borderId="121" applyNumberFormat="0" applyAlignment="0" applyProtection="0"/>
    <xf numFmtId="0" fontId="1" fillId="58" borderId="119" applyNumberFormat="0" applyFont="0" applyAlignment="0" applyProtection="0"/>
    <xf numFmtId="0" fontId="34" fillId="55" borderId="118" applyNumberFormat="0" applyAlignment="0" applyProtection="0"/>
    <xf numFmtId="0" fontId="41" fillId="57" borderId="118" applyNumberFormat="0" applyAlignment="0" applyProtection="0"/>
    <xf numFmtId="0" fontId="41" fillId="57" borderId="118" applyNumberFormat="0" applyAlignment="0" applyProtection="0"/>
    <xf numFmtId="0" fontId="41" fillId="42" borderId="118" applyNumberFormat="0" applyAlignment="0" applyProtection="0"/>
    <xf numFmtId="0" fontId="41" fillId="42" borderId="118" applyNumberFormat="0" applyAlignment="0" applyProtection="0"/>
    <xf numFmtId="0" fontId="41" fillId="57" borderId="125" applyNumberFormat="0" applyAlignment="0" applyProtection="0"/>
    <xf numFmtId="0" fontId="1" fillId="34" borderId="128" applyNumberFormat="0" applyProtection="0">
      <alignment horizontal="left" vertical="center" indent="1"/>
    </xf>
    <xf numFmtId="0" fontId="20" fillId="0" borderId="122">
      <alignment horizontal="left" vertical="center"/>
    </xf>
    <xf numFmtId="0" fontId="20" fillId="0" borderId="122">
      <alignment horizontal="left" vertical="center"/>
    </xf>
    <xf numFmtId="0" fontId="47" fillId="0" borderId="127" applyNumberFormat="0" applyFill="0" applyAlignment="0" applyProtection="0"/>
    <xf numFmtId="0" fontId="44" fillId="58" borderId="126" applyNumberFormat="0" applyFont="0" applyAlignment="0" applyProtection="0"/>
    <xf numFmtId="0" fontId="41" fillId="42" borderId="125" applyNumberFormat="0" applyAlignment="0" applyProtection="0"/>
    <xf numFmtId="0" fontId="92" fillId="63" borderId="46" applyBorder="0"/>
    <xf numFmtId="0" fontId="41" fillId="57" borderId="135" applyNumberFormat="0" applyAlignment="0" applyProtection="0"/>
    <xf numFmtId="0" fontId="41" fillId="57" borderId="164" applyNumberFormat="0" applyAlignment="0" applyProtection="0"/>
    <xf numFmtId="0" fontId="41" fillId="42" borderId="149" applyNumberFormat="0" applyAlignment="0" applyProtection="0"/>
    <xf numFmtId="0" fontId="41" fillId="57" borderId="153" applyNumberFormat="0" applyAlignment="0" applyProtection="0"/>
    <xf numFmtId="0" fontId="41" fillId="57" borderId="164" applyNumberFormat="0" applyAlignment="0" applyProtection="0"/>
    <xf numFmtId="0" fontId="34" fillId="55" borderId="164" applyNumberFormat="0" applyAlignment="0" applyProtection="0"/>
    <xf numFmtId="0" fontId="34" fillId="55" borderId="153" applyNumberFormat="0" applyAlignment="0" applyProtection="0"/>
    <xf numFmtId="0" fontId="41" fillId="57" borderId="157" applyNumberFormat="0" applyAlignment="0" applyProtection="0"/>
    <xf numFmtId="0" fontId="41" fillId="57" borderId="157" applyNumberFormat="0" applyAlignment="0" applyProtection="0"/>
    <xf numFmtId="0" fontId="41" fillId="57" borderId="164" applyNumberFormat="0" applyAlignment="0" applyProtection="0"/>
    <xf numFmtId="0" fontId="41" fillId="57" borderId="135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57" borderId="135" applyNumberFormat="0" applyAlignment="0" applyProtection="0"/>
    <xf numFmtId="0" fontId="41" fillId="42" borderId="171" applyNumberFormat="0" applyAlignment="0" applyProtection="0"/>
    <xf numFmtId="0" fontId="44" fillId="58" borderId="136" applyNumberFormat="0" applyFont="0" applyAlignment="0" applyProtection="0"/>
    <xf numFmtId="0" fontId="41" fillId="42" borderId="135" applyNumberFormat="0" applyAlignment="0" applyProtection="0"/>
    <xf numFmtId="0" fontId="92" fillId="0" borderId="162" applyAlignment="0">
      <alignment horizontal="right"/>
    </xf>
    <xf numFmtId="0" fontId="41" fillId="57" borderId="135" applyNumberFormat="0" applyAlignment="0" applyProtection="0"/>
    <xf numFmtId="0" fontId="41" fillId="42" borderId="135" applyNumberFormat="0" applyAlignment="0" applyProtection="0"/>
    <xf numFmtId="0" fontId="41" fillId="57" borderId="135" applyNumberFormat="0" applyAlignment="0" applyProtection="0"/>
    <xf numFmtId="0" fontId="41" fillId="42" borderId="171" applyNumberFormat="0" applyAlignment="0" applyProtection="0"/>
    <xf numFmtId="0" fontId="41" fillId="57" borderId="164" applyNumberFormat="0" applyAlignment="0" applyProtection="0"/>
    <xf numFmtId="0" fontId="41" fillId="42" borderId="164" applyNumberFormat="0" applyAlignment="0" applyProtection="0"/>
    <xf numFmtId="0" fontId="41" fillId="42" borderId="157" applyNumberFormat="0" applyAlignment="0" applyProtection="0"/>
    <xf numFmtId="0" fontId="41" fillId="57" borderId="157" applyNumberFormat="0" applyAlignment="0" applyProtection="0"/>
    <xf numFmtId="0" fontId="41" fillId="57" borderId="157" applyNumberFormat="0" applyAlignment="0" applyProtection="0"/>
    <xf numFmtId="0" fontId="34" fillId="55" borderId="164" applyNumberFormat="0" applyAlignment="0" applyProtection="0"/>
    <xf numFmtId="0" fontId="34" fillId="55" borderId="125" applyNumberFormat="0" applyAlignment="0" applyProtection="0"/>
    <xf numFmtId="0" fontId="74" fillId="58" borderId="158" applyNumberFormat="0" applyFont="0" applyAlignment="0" applyProtection="0"/>
    <xf numFmtId="10" fontId="2" fillId="36" borderId="155" applyNumberFormat="0" applyBorder="0" applyAlignment="0" applyProtection="0"/>
    <xf numFmtId="0" fontId="41" fillId="57" borderId="157" applyNumberFormat="0" applyAlignment="0" applyProtection="0"/>
    <xf numFmtId="0" fontId="41" fillId="42" borderId="157" applyNumberFormat="0" applyAlignment="0" applyProtection="0"/>
    <xf numFmtId="0" fontId="44" fillId="58" borderId="165" applyNumberFormat="0" applyFont="0" applyAlignment="0" applyProtection="0"/>
    <xf numFmtId="0" fontId="41" fillId="42" borderId="125" applyNumberFormat="0" applyAlignment="0" applyProtection="0"/>
    <xf numFmtId="0" fontId="44" fillId="58" borderId="158" applyNumberFormat="0" applyFont="0" applyAlignment="0" applyProtection="0"/>
    <xf numFmtId="0" fontId="44" fillId="58" borderId="126" applyNumberFormat="0" applyFont="0" applyAlignment="0" applyProtection="0"/>
    <xf numFmtId="0" fontId="41" fillId="42" borderId="157" applyNumberFormat="0" applyAlignment="0" applyProtection="0"/>
    <xf numFmtId="0" fontId="41" fillId="42" borderId="164" applyNumberFormat="0" applyAlignment="0" applyProtection="0"/>
    <xf numFmtId="0" fontId="1" fillId="58" borderId="172" applyNumberFormat="0" applyFont="0" applyAlignment="0" applyProtection="0"/>
    <xf numFmtId="0" fontId="41" fillId="57" borderId="157" applyNumberFormat="0" applyAlignment="0" applyProtection="0"/>
    <xf numFmtId="0" fontId="1" fillId="34" borderId="160" applyNumberFormat="0" applyProtection="0">
      <alignment horizontal="left" vertical="center" indent="1"/>
    </xf>
    <xf numFmtId="0" fontId="92" fillId="0" borderId="140" applyAlignment="0">
      <alignment horizontal="right"/>
    </xf>
    <xf numFmtId="0" fontId="63" fillId="61" borderId="135" applyNumberFormat="0" applyAlignment="0" applyProtection="0"/>
    <xf numFmtId="0" fontId="41" fillId="42" borderId="171" applyNumberFormat="0" applyAlignment="0" applyProtection="0"/>
    <xf numFmtId="0" fontId="41" fillId="57" borderId="135" applyNumberFormat="0" applyAlignment="0" applyProtection="0"/>
    <xf numFmtId="10" fontId="2" fillId="36" borderId="133" applyNumberFormat="0" applyBorder="0" applyAlignment="0" applyProtection="0"/>
    <xf numFmtId="0" fontId="41" fillId="42" borderId="153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7" fillId="0" borderId="159" applyNumberFormat="0" applyFill="0" applyAlignment="0" applyProtection="0"/>
    <xf numFmtId="0" fontId="41" fillId="57" borderId="157" applyNumberFormat="0" applyAlignment="0" applyProtection="0"/>
    <xf numFmtId="0" fontId="45" fillId="55" borderId="138" applyNumberFormat="0" applyAlignment="0" applyProtection="0"/>
    <xf numFmtId="0" fontId="1" fillId="58" borderId="158" applyNumberFormat="0" applyFont="0" applyAlignment="0" applyProtection="0"/>
    <xf numFmtId="0" fontId="41" fillId="57" borderId="142" applyNumberFormat="0" applyAlignment="0" applyProtection="0"/>
    <xf numFmtId="0" fontId="41" fillId="42" borderId="142" applyNumberFormat="0" applyAlignment="0" applyProtection="0"/>
    <xf numFmtId="0" fontId="41" fillId="57" borderId="157" applyNumberFormat="0" applyAlignment="0" applyProtection="0"/>
    <xf numFmtId="0" fontId="92" fillId="0" borderId="155" applyAlignment="0">
      <alignment horizontal="right"/>
    </xf>
    <xf numFmtId="0" fontId="45" fillId="55" borderId="174" applyNumberFormat="0" applyAlignment="0" applyProtection="0"/>
    <xf numFmtId="0" fontId="41" fillId="42" borderId="171" applyNumberFormat="0" applyAlignment="0" applyProtection="0"/>
    <xf numFmtId="0" fontId="41" fillId="57" borderId="157" applyNumberFormat="0" applyAlignment="0" applyProtection="0"/>
    <xf numFmtId="0" fontId="92" fillId="63" borderId="163" applyBorder="0"/>
    <xf numFmtId="4" fontId="58" fillId="62" borderId="160" applyNumberFormat="0" applyProtection="0">
      <alignment horizontal="right" vertical="center"/>
    </xf>
    <xf numFmtId="0" fontId="41" fillId="57" borderId="135" applyNumberFormat="0" applyAlignment="0" applyProtection="0"/>
    <xf numFmtId="0" fontId="45" fillId="55" borderId="145" applyNumberFormat="0" applyAlignment="0" applyProtection="0"/>
    <xf numFmtId="0" fontId="41" fillId="42" borderId="164" applyNumberFormat="0" applyAlignment="0" applyProtection="0"/>
    <xf numFmtId="0" fontId="41" fillId="57" borderId="164" applyNumberFormat="0" applyAlignment="0" applyProtection="0"/>
    <xf numFmtId="0" fontId="47" fillId="0" borderId="137" applyNumberFormat="0" applyFill="0" applyAlignment="0" applyProtection="0"/>
    <xf numFmtId="0" fontId="41" fillId="42" borderId="164" applyNumberFormat="0" applyAlignment="0" applyProtection="0"/>
    <xf numFmtId="0" fontId="34" fillId="55" borderId="135" applyNumberFormat="0" applyAlignment="0" applyProtection="0"/>
    <xf numFmtId="0" fontId="74" fillId="58" borderId="165" applyNumberFormat="0" applyFont="0" applyAlignment="0" applyProtection="0"/>
    <xf numFmtId="0" fontId="41" fillId="57" borderId="164" applyNumberFormat="0" applyAlignment="0" applyProtection="0"/>
    <xf numFmtId="0" fontId="41" fillId="42" borderId="164" applyNumberFormat="0" applyAlignment="0" applyProtection="0"/>
    <xf numFmtId="0" fontId="41" fillId="57" borderId="164" applyNumberFormat="0" applyAlignment="0" applyProtection="0"/>
    <xf numFmtId="0" fontId="92" fillId="0" borderId="151" applyAlignment="0">
      <alignment horizontal="right"/>
    </xf>
    <xf numFmtId="0" fontId="41" fillId="57" borderId="135" applyNumberFormat="0" applyAlignment="0" applyProtection="0"/>
    <xf numFmtId="0" fontId="92" fillId="63" borderId="170" applyBorder="0"/>
    <xf numFmtId="0" fontId="45" fillId="61" borderId="160" applyNumberFormat="0" applyAlignment="0" applyProtection="0"/>
    <xf numFmtId="0" fontId="41" fillId="57" borderId="171" applyNumberFormat="0" applyAlignment="0" applyProtection="0"/>
    <xf numFmtId="0" fontId="41" fillId="42" borderId="157" applyNumberFormat="0" applyAlignment="0" applyProtection="0"/>
    <xf numFmtId="0" fontId="1" fillId="34" borderId="167" applyNumberFormat="0" applyProtection="0">
      <alignment horizontal="left" vertical="center" indent="1"/>
    </xf>
    <xf numFmtId="0" fontId="41" fillId="57" borderId="164" applyNumberFormat="0" applyAlignment="0" applyProtection="0"/>
    <xf numFmtId="0" fontId="41" fillId="57" borderId="157" applyNumberFormat="0" applyAlignment="0" applyProtection="0"/>
    <xf numFmtId="0" fontId="41" fillId="42" borderId="157" applyNumberFormat="0" applyAlignment="0" applyProtection="0"/>
    <xf numFmtId="0" fontId="34" fillId="55" borderId="135" applyNumberFormat="0" applyAlignment="0" applyProtection="0"/>
    <xf numFmtId="0" fontId="41" fillId="57" borderId="135" applyNumberFormat="0" applyAlignment="0" applyProtection="0"/>
    <xf numFmtId="0" fontId="41" fillId="42" borderId="157" applyNumberFormat="0" applyAlignment="0" applyProtection="0"/>
    <xf numFmtId="0" fontId="41" fillId="57" borderId="164" applyNumberFormat="0" applyAlignment="0" applyProtection="0"/>
    <xf numFmtId="0" fontId="41" fillId="42" borderId="164" applyNumberFormat="0" applyAlignment="0" applyProtection="0"/>
    <xf numFmtId="0" fontId="41" fillId="57" borderId="135" applyNumberFormat="0" applyAlignment="0" applyProtection="0"/>
    <xf numFmtId="0" fontId="41" fillId="57" borderId="142" applyNumberFormat="0" applyAlignment="0" applyProtection="0"/>
    <xf numFmtId="0" fontId="41" fillId="57" borderId="164" applyNumberFormat="0" applyAlignment="0" applyProtection="0"/>
    <xf numFmtId="0" fontId="41" fillId="42" borderId="135" applyNumberFormat="0" applyAlignment="0" applyProtection="0"/>
    <xf numFmtId="0" fontId="41" fillId="42" borderId="135" applyNumberFormat="0" applyAlignment="0" applyProtection="0"/>
    <xf numFmtId="0" fontId="41" fillId="42" borderId="171" applyNumberFormat="0" applyAlignment="0" applyProtection="0"/>
    <xf numFmtId="0" fontId="92" fillId="63" borderId="134" applyBorder="0"/>
    <xf numFmtId="4" fontId="58" fillId="62" borderId="160" applyNumberFormat="0" applyProtection="0">
      <alignment horizontal="right" vertical="center"/>
    </xf>
    <xf numFmtId="0" fontId="44" fillId="58" borderId="136" applyNumberFormat="0" applyFont="0" applyAlignment="0" applyProtection="0"/>
    <xf numFmtId="0" fontId="34" fillId="55" borderId="157" applyNumberFormat="0" applyAlignment="0" applyProtection="0"/>
    <xf numFmtId="4" fontId="58" fillId="62" borderId="138" applyNumberFormat="0" applyProtection="0">
      <alignment horizontal="right" vertical="center"/>
    </xf>
    <xf numFmtId="0" fontId="41" fillId="42" borderId="153" applyNumberFormat="0" applyAlignment="0" applyProtection="0"/>
    <xf numFmtId="0" fontId="41" fillId="57" borderId="157" applyNumberFormat="0" applyAlignment="0" applyProtection="0"/>
    <xf numFmtId="0" fontId="41" fillId="42" borderId="135" applyNumberFormat="0" applyAlignment="0" applyProtection="0"/>
    <xf numFmtId="0" fontId="41" fillId="42" borderId="135" applyNumberFormat="0" applyAlignment="0" applyProtection="0"/>
    <xf numFmtId="0" fontId="41" fillId="57" borderId="157" applyNumberFormat="0" applyAlignment="0" applyProtection="0"/>
    <xf numFmtId="0" fontId="20" fillId="0" borderId="161">
      <alignment horizontal="left" vertical="center"/>
    </xf>
    <xf numFmtId="0" fontId="41" fillId="57" borderId="157" applyNumberFormat="0" applyAlignment="0" applyProtection="0"/>
    <xf numFmtId="0" fontId="20" fillId="0" borderId="139">
      <alignment horizontal="left" vertical="center"/>
    </xf>
    <xf numFmtId="0" fontId="47" fillId="0" borderId="144" applyNumberFormat="0" applyFill="0" applyAlignment="0" applyProtection="0"/>
    <xf numFmtId="0" fontId="1" fillId="58" borderId="165" applyNumberFormat="0" applyFont="0" applyAlignment="0" applyProtection="0"/>
    <xf numFmtId="0" fontId="41" fillId="42" borderId="142" applyNumberFormat="0" applyAlignment="0" applyProtection="0"/>
    <xf numFmtId="0" fontId="34" fillId="55" borderId="157" applyNumberFormat="0" applyAlignment="0" applyProtection="0"/>
    <xf numFmtId="0" fontId="41" fillId="42" borderId="157" applyNumberFormat="0" applyAlignment="0" applyProtection="0"/>
    <xf numFmtId="0" fontId="41" fillId="42" borderId="157" applyNumberFormat="0" applyAlignment="0" applyProtection="0"/>
    <xf numFmtId="0" fontId="45" fillId="61" borderId="138" applyNumberFormat="0" applyAlignment="0" applyProtection="0"/>
    <xf numFmtId="0" fontId="41" fillId="42" borderId="135" applyNumberFormat="0" applyAlignment="0" applyProtection="0"/>
    <xf numFmtId="0" fontId="44" fillId="58" borderId="143" applyNumberFormat="0" applyFont="0" applyAlignment="0" applyProtection="0"/>
    <xf numFmtId="0" fontId="45" fillId="55" borderId="138" applyNumberFormat="0" applyAlignment="0" applyProtection="0"/>
    <xf numFmtId="0" fontId="41" fillId="57" borderId="135" applyNumberFormat="0" applyAlignment="0" applyProtection="0"/>
    <xf numFmtId="0" fontId="41" fillId="42" borderId="135" applyNumberFormat="0" applyAlignment="0" applyProtection="0"/>
    <xf numFmtId="0" fontId="34" fillId="55" borderId="149" applyNumberFormat="0" applyAlignment="0" applyProtection="0"/>
    <xf numFmtId="0" fontId="63" fillId="61" borderId="164" applyNumberFormat="0" applyAlignment="0" applyProtection="0"/>
    <xf numFmtId="0" fontId="41" fillId="42" borderId="142" applyNumberFormat="0" applyAlignment="0" applyProtection="0"/>
    <xf numFmtId="0" fontId="47" fillId="0" borderId="137" applyNumberFormat="0" applyFill="0" applyAlignment="0" applyProtection="0"/>
    <xf numFmtId="0" fontId="1" fillId="58" borderId="136" applyNumberFormat="0" applyFont="0" applyAlignment="0" applyProtection="0"/>
    <xf numFmtId="0" fontId="41" fillId="42" borderId="135" applyNumberFormat="0" applyAlignment="0" applyProtection="0"/>
    <xf numFmtId="0" fontId="41" fillId="42" borderId="135" applyNumberFormat="0" applyAlignment="0" applyProtection="0"/>
    <xf numFmtId="0" fontId="92" fillId="0" borderId="155" applyAlignment="0">
      <alignment horizontal="right"/>
    </xf>
    <xf numFmtId="0" fontId="92" fillId="0" borderId="133" applyAlignment="0">
      <alignment horizontal="right"/>
    </xf>
    <xf numFmtId="0" fontId="41" fillId="42" borderId="135" applyNumberFormat="0" applyAlignment="0" applyProtection="0"/>
    <xf numFmtId="0" fontId="47" fillId="0" borderId="137" applyNumberFormat="0" applyFill="0" applyAlignment="0" applyProtection="0"/>
    <xf numFmtId="0" fontId="45" fillId="55" borderId="138" applyNumberFormat="0" applyAlignment="0" applyProtection="0"/>
    <xf numFmtId="0" fontId="41" fillId="42" borderId="135" applyNumberFormat="0" applyAlignment="0" applyProtection="0"/>
    <xf numFmtId="0" fontId="34" fillId="55" borderId="135" applyNumberFormat="0" applyAlignment="0" applyProtection="0"/>
    <xf numFmtId="0" fontId="41" fillId="42" borderId="135" applyNumberFormat="0" applyAlignment="0" applyProtection="0"/>
    <xf numFmtId="0" fontId="41" fillId="57" borderId="135" applyNumberFormat="0" applyAlignment="0" applyProtection="0"/>
    <xf numFmtId="0" fontId="1" fillId="34" borderId="167" applyNumberFormat="0" applyProtection="0">
      <alignment horizontal="left" vertical="center" indent="1"/>
    </xf>
    <xf numFmtId="0" fontId="92" fillId="0" borderId="133" applyAlignment="0">
      <alignment horizontal="right"/>
    </xf>
    <xf numFmtId="0" fontId="41" fillId="57" borderId="164" applyNumberFormat="0" applyAlignment="0" applyProtection="0"/>
    <xf numFmtId="0" fontId="1" fillId="34" borderId="138" applyNumberFormat="0" applyProtection="0">
      <alignment horizontal="left" vertical="center" indent="1"/>
    </xf>
    <xf numFmtId="0" fontId="45" fillId="61" borderId="138" applyNumberFormat="0" applyAlignment="0" applyProtection="0"/>
    <xf numFmtId="0" fontId="45" fillId="55" borderId="138" applyNumberFormat="0" applyAlignment="0" applyProtection="0"/>
    <xf numFmtId="0" fontId="74" fillId="58" borderId="136" applyNumberFormat="0" applyFont="0" applyAlignment="0" applyProtection="0"/>
    <xf numFmtId="0" fontId="1" fillId="58" borderId="136" applyNumberFormat="0" applyFont="0" applyAlignment="0" applyProtection="0"/>
    <xf numFmtId="0" fontId="41" fillId="42" borderId="157" applyNumberFormat="0" applyAlignment="0" applyProtection="0"/>
    <xf numFmtId="0" fontId="41" fillId="57" borderId="157" applyNumberFormat="0" applyAlignment="0" applyProtection="0"/>
    <xf numFmtId="0" fontId="41" fillId="57" borderId="157" applyNumberFormat="0" applyAlignment="0" applyProtection="0"/>
    <xf numFmtId="0" fontId="41" fillId="57" borderId="164" applyNumberFormat="0" applyAlignment="0" applyProtection="0"/>
    <xf numFmtId="0" fontId="41" fillId="42" borderId="157" applyNumberFormat="0" applyAlignment="0" applyProtection="0"/>
    <xf numFmtId="0" fontId="41" fillId="42" borderId="157" applyNumberFormat="0" applyAlignment="0" applyProtection="0"/>
    <xf numFmtId="0" fontId="44" fillId="58" borderId="158" applyNumberFormat="0" applyFont="0" applyAlignment="0" applyProtection="0"/>
    <xf numFmtId="0" fontId="92" fillId="0" borderId="133" applyAlignment="0">
      <alignment horizontal="right"/>
    </xf>
    <xf numFmtId="0" fontId="41" fillId="42" borderId="135" applyNumberFormat="0" applyAlignment="0" applyProtection="0"/>
    <xf numFmtId="0" fontId="41" fillId="57" borderId="142" applyNumberFormat="0" applyAlignment="0" applyProtection="0"/>
    <xf numFmtId="0" fontId="41" fillId="57" borderId="135" applyNumberFormat="0" applyAlignment="0" applyProtection="0"/>
    <xf numFmtId="0" fontId="1" fillId="34" borderId="160" applyNumberFormat="0" applyProtection="0">
      <alignment horizontal="left" vertical="center" indent="1"/>
    </xf>
    <xf numFmtId="0" fontId="63" fillId="61" borderId="164" applyNumberFormat="0" applyAlignment="0" applyProtection="0"/>
    <xf numFmtId="0" fontId="41" fillId="57" borderId="164" applyNumberFormat="0" applyAlignment="0" applyProtection="0"/>
    <xf numFmtId="0" fontId="41" fillId="57" borderId="157" applyNumberFormat="0" applyAlignment="0" applyProtection="0"/>
    <xf numFmtId="0" fontId="41" fillId="57" borderId="164" applyNumberFormat="0" applyAlignment="0" applyProtection="0"/>
    <xf numFmtId="0" fontId="41" fillId="42" borderId="157" applyNumberFormat="0" applyAlignment="0" applyProtection="0"/>
    <xf numFmtId="0" fontId="45" fillId="61" borderId="167" applyNumberFormat="0" applyAlignment="0" applyProtection="0"/>
    <xf numFmtId="0" fontId="41" fillId="57" borderId="157" applyNumberFormat="0" applyAlignment="0" applyProtection="0"/>
    <xf numFmtId="0" fontId="41" fillId="57" borderId="157" applyNumberFormat="0" applyAlignment="0" applyProtection="0"/>
    <xf numFmtId="0" fontId="92" fillId="0" borderId="147" applyAlignment="0">
      <alignment horizontal="right"/>
    </xf>
    <xf numFmtId="0" fontId="34" fillId="55" borderId="157" applyNumberFormat="0" applyAlignment="0" applyProtection="0"/>
    <xf numFmtId="0" fontId="1" fillId="34" borderId="174" applyNumberFormat="0" applyProtection="0">
      <alignment horizontal="left" vertical="center" indent="1"/>
    </xf>
    <xf numFmtId="0" fontId="44" fillId="58" borderId="158" applyNumberFormat="0" applyFont="0" applyAlignment="0" applyProtection="0"/>
    <xf numFmtId="0" fontId="44" fillId="58" borderId="165" applyNumberFormat="0" applyFont="0" applyAlignment="0" applyProtection="0"/>
    <xf numFmtId="0" fontId="41" fillId="42" borderId="157" applyNumberFormat="0" applyAlignment="0" applyProtection="0"/>
    <xf numFmtId="0" fontId="1" fillId="34" borderId="160" applyNumberFormat="0" applyProtection="0">
      <alignment horizontal="left" vertical="center" indent="1"/>
    </xf>
    <xf numFmtId="0" fontId="45" fillId="55" borderId="167" applyNumberFormat="0" applyAlignment="0" applyProtection="0"/>
    <xf numFmtId="0" fontId="44" fillId="58" borderId="165" applyNumberFormat="0" applyFont="0" applyAlignment="0" applyProtection="0"/>
    <xf numFmtId="0" fontId="41" fillId="57" borderId="164" applyNumberFormat="0" applyAlignment="0" applyProtection="0"/>
    <xf numFmtId="0" fontId="41" fillId="42" borderId="157" applyNumberFormat="0" applyAlignment="0" applyProtection="0"/>
    <xf numFmtId="0" fontId="41" fillId="57" borderId="157" applyNumberFormat="0" applyAlignment="0" applyProtection="0"/>
    <xf numFmtId="0" fontId="41" fillId="57" borderId="157" applyNumberFormat="0" applyAlignment="0" applyProtection="0"/>
    <xf numFmtId="0" fontId="41" fillId="42" borderId="164" applyNumberFormat="0" applyAlignment="0" applyProtection="0"/>
    <xf numFmtId="0" fontId="34" fillId="55" borderId="157" applyNumberFormat="0" applyAlignment="0" applyProtection="0"/>
    <xf numFmtId="0" fontId="34" fillId="55" borderId="142" applyNumberFormat="0" applyAlignment="0" applyProtection="0"/>
    <xf numFmtId="0" fontId="41" fillId="57" borderId="164" applyNumberFormat="0" applyAlignment="0" applyProtection="0"/>
    <xf numFmtId="0" fontId="41" fillId="42" borderId="153" applyNumberFormat="0" applyAlignment="0" applyProtection="0"/>
    <xf numFmtId="0" fontId="41" fillId="42" borderId="171" applyNumberFormat="0" applyAlignment="0" applyProtection="0"/>
    <xf numFmtId="0" fontId="41" fillId="42" borderId="157" applyNumberFormat="0" applyAlignment="0" applyProtection="0"/>
    <xf numFmtId="0" fontId="41" fillId="42" borderId="157" applyNumberFormat="0" applyAlignment="0" applyProtection="0"/>
    <xf numFmtId="0" fontId="41" fillId="57" borderId="164" applyNumberFormat="0" applyAlignment="0" applyProtection="0"/>
    <xf numFmtId="0" fontId="92" fillId="63" borderId="156" applyBorder="0"/>
    <xf numFmtId="0" fontId="44" fillId="58" borderId="165" applyNumberFormat="0" applyFont="0" applyAlignment="0" applyProtection="0"/>
    <xf numFmtId="0" fontId="41" fillId="57" borderId="157" applyNumberFormat="0" applyAlignment="0" applyProtection="0"/>
    <xf numFmtId="0" fontId="41" fillId="42" borderId="142" applyNumberFormat="0" applyAlignment="0" applyProtection="0"/>
    <xf numFmtId="0" fontId="41" fillId="42" borderId="157" applyNumberFormat="0" applyAlignment="0" applyProtection="0"/>
    <xf numFmtId="0" fontId="44" fillId="58" borderId="143" applyNumberFormat="0" applyFon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42" borderId="135" applyNumberFormat="0" applyAlignment="0" applyProtection="0"/>
    <xf numFmtId="0" fontId="41" fillId="42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42" borderId="164" applyNumberFormat="0" applyAlignment="0" applyProtection="0"/>
    <xf numFmtId="0" fontId="41" fillId="57" borderId="142" applyNumberFormat="0" applyAlignment="0" applyProtection="0"/>
    <xf numFmtId="0" fontId="41" fillId="42" borderId="157" applyNumberFormat="0" applyAlignment="0" applyProtection="0"/>
    <xf numFmtId="0" fontId="41" fillId="57" borderId="171" applyNumberFormat="0" applyAlignment="0" applyProtection="0"/>
    <xf numFmtId="0" fontId="41" fillId="42" borderId="157" applyNumberFormat="0" applyAlignment="0" applyProtection="0"/>
    <xf numFmtId="0" fontId="41" fillId="57" borderId="135" applyNumberFormat="0" applyAlignment="0" applyProtection="0"/>
    <xf numFmtId="0" fontId="1" fillId="58" borderId="158" applyNumberFormat="0" applyFont="0" applyAlignment="0" applyProtection="0"/>
    <xf numFmtId="0" fontId="41" fillId="42" borderId="164" applyNumberFormat="0" applyAlignment="0" applyProtection="0"/>
    <xf numFmtId="0" fontId="34" fillId="55" borderId="171" applyNumberFormat="0" applyAlignment="0" applyProtection="0"/>
    <xf numFmtId="0" fontId="41" fillId="57" borderId="164" applyNumberFormat="0" applyAlignment="0" applyProtection="0"/>
    <xf numFmtId="0" fontId="41" fillId="57" borderId="157" applyNumberFormat="0" applyAlignment="0" applyProtection="0"/>
    <xf numFmtId="0" fontId="1" fillId="58" borderId="165" applyNumberFormat="0" applyFont="0" applyAlignment="0" applyProtection="0"/>
    <xf numFmtId="0" fontId="74" fillId="58" borderId="143" applyNumberFormat="0" applyFont="0" applyAlignment="0" applyProtection="0"/>
    <xf numFmtId="0" fontId="41" fillId="42" borderId="164" applyNumberFormat="0" applyAlignment="0" applyProtection="0"/>
    <xf numFmtId="0" fontId="34" fillId="55" borderId="157" applyNumberFormat="0" applyAlignment="0" applyProtection="0"/>
    <xf numFmtId="0" fontId="41" fillId="57" borderId="164" applyNumberFormat="0" applyAlignment="0" applyProtection="0"/>
    <xf numFmtId="0" fontId="41" fillId="57" borderId="157" applyNumberFormat="0" applyAlignment="0" applyProtection="0"/>
    <xf numFmtId="0" fontId="41" fillId="57" borderId="142" applyNumberFormat="0" applyAlignment="0" applyProtection="0"/>
    <xf numFmtId="0" fontId="41" fillId="57" borderId="157" applyNumberFormat="0" applyAlignment="0" applyProtection="0"/>
    <xf numFmtId="0" fontId="41" fillId="42" borderId="164" applyNumberFormat="0" applyAlignment="0" applyProtection="0"/>
    <xf numFmtId="0" fontId="41" fillId="57" borderId="153" applyNumberFormat="0" applyAlignment="0" applyProtection="0"/>
    <xf numFmtId="0" fontId="41" fillId="57" borderId="164" applyNumberFormat="0" applyAlignment="0" applyProtection="0"/>
    <xf numFmtId="0" fontId="41" fillId="57" borderId="157" applyNumberFormat="0" applyAlignment="0" applyProtection="0"/>
    <xf numFmtId="0" fontId="45" fillId="55" borderId="138" applyNumberFormat="0" applyAlignment="0" applyProtection="0"/>
    <xf numFmtId="0" fontId="1" fillId="34" borderId="160" applyNumberFormat="0" applyProtection="0">
      <alignment horizontal="left" vertical="center" indent="1"/>
    </xf>
    <xf numFmtId="0" fontId="41" fillId="42" borderId="164" applyNumberFormat="0" applyAlignment="0" applyProtection="0"/>
    <xf numFmtId="0" fontId="41" fillId="42" borderId="157" applyNumberFormat="0" applyAlignment="0" applyProtection="0"/>
    <xf numFmtId="0" fontId="34" fillId="55" borderId="157" applyNumberFormat="0" applyAlignment="0" applyProtection="0"/>
    <xf numFmtId="0" fontId="44" fillId="58" borderId="172" applyNumberFormat="0" applyFont="0" applyAlignment="0" applyProtection="0"/>
    <xf numFmtId="0" fontId="41" fillId="42" borderId="171" applyNumberFormat="0" applyAlignment="0" applyProtection="0"/>
    <xf numFmtId="0" fontId="41" fillId="42" borderId="157" applyNumberFormat="0" applyAlignment="0" applyProtection="0"/>
    <xf numFmtId="0" fontId="41" fillId="57" borderId="157" applyNumberFormat="0" applyAlignment="0" applyProtection="0"/>
    <xf numFmtId="10" fontId="2" fillId="36" borderId="162" applyNumberFormat="0" applyBorder="0" applyAlignment="0" applyProtection="0"/>
    <xf numFmtId="0" fontId="41" fillId="57" borderId="164" applyNumberFormat="0" applyAlignment="0" applyProtection="0"/>
    <xf numFmtId="0" fontId="63" fillId="61" borderId="157" applyNumberFormat="0" applyAlignment="0" applyProtection="0"/>
    <xf numFmtId="0" fontId="74" fillId="58" borderId="172" applyNumberFormat="0" applyFont="0" applyAlignment="0" applyProtection="0"/>
    <xf numFmtId="0" fontId="92" fillId="63" borderId="134" applyBorder="0"/>
    <xf numFmtId="0" fontId="41" fillId="42" borderId="164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42" borderId="135" applyNumberFormat="0" applyAlignment="0" applyProtection="0"/>
    <xf numFmtId="0" fontId="41" fillId="42" borderId="157" applyNumberFormat="0" applyAlignment="0" applyProtection="0"/>
    <xf numFmtId="0" fontId="92" fillId="0" borderId="133" applyAlignment="0">
      <alignment horizontal="right"/>
    </xf>
    <xf numFmtId="0" fontId="44" fillId="58" borderId="136" applyNumberFormat="0" applyFont="0" applyAlignment="0" applyProtection="0"/>
    <xf numFmtId="0" fontId="41" fillId="42" borderId="135" applyNumberFormat="0" applyAlignment="0" applyProtection="0"/>
    <xf numFmtId="0" fontId="41" fillId="42" borderId="135" applyNumberFormat="0" applyAlignment="0" applyProtection="0"/>
    <xf numFmtId="0" fontId="41" fillId="57" borderId="135" applyNumberFormat="0" applyAlignment="0" applyProtection="0"/>
    <xf numFmtId="0" fontId="41" fillId="57" borderId="157" applyNumberFormat="0" applyAlignment="0" applyProtection="0"/>
    <xf numFmtId="0" fontId="45" fillId="61" borderId="167" applyNumberFormat="0" applyAlignment="0" applyProtection="0"/>
    <xf numFmtId="0" fontId="41" fillId="42" borderId="164" applyNumberFormat="0" applyAlignment="0" applyProtection="0"/>
    <xf numFmtId="0" fontId="41" fillId="42" borderId="157" applyNumberFormat="0" applyAlignment="0" applyProtection="0"/>
    <xf numFmtId="0" fontId="44" fillId="58" borderId="143" applyNumberFormat="0" applyFont="0" applyAlignment="0" applyProtection="0"/>
    <xf numFmtId="0" fontId="41" fillId="42" borderId="153" applyNumberFormat="0" applyAlignment="0" applyProtection="0"/>
    <xf numFmtId="0" fontId="41" fillId="57" borderId="157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74" fillId="58" borderId="158" applyNumberFormat="0" applyFont="0" applyAlignment="0" applyProtection="0"/>
    <xf numFmtId="0" fontId="92" fillId="0" borderId="155" applyAlignment="0">
      <alignment horizontal="right"/>
    </xf>
    <xf numFmtId="0" fontId="34" fillId="55" borderId="157" applyNumberFormat="0" applyAlignment="0" applyProtection="0"/>
    <xf numFmtId="0" fontId="41" fillId="42" borderId="157" applyNumberFormat="0" applyAlignment="0" applyProtection="0"/>
    <xf numFmtId="0" fontId="41" fillId="57" borderId="164" applyNumberFormat="0" applyAlignment="0" applyProtection="0"/>
    <xf numFmtId="0" fontId="41" fillId="42" borderId="164" applyNumberFormat="0" applyAlignment="0" applyProtection="0"/>
    <xf numFmtId="0" fontId="41" fillId="42" borderId="164" applyNumberFormat="0" applyAlignment="0" applyProtection="0"/>
    <xf numFmtId="0" fontId="92" fillId="63" borderId="163" applyBorder="0"/>
    <xf numFmtId="0" fontId="41" fillId="57" borderId="157" applyNumberFormat="0" applyAlignment="0" applyProtection="0"/>
    <xf numFmtId="0" fontId="20" fillId="0" borderId="161">
      <alignment horizontal="left" vertical="center"/>
    </xf>
    <xf numFmtId="0" fontId="41" fillId="57" borderId="171" applyNumberFormat="0" applyAlignment="0" applyProtection="0"/>
    <xf numFmtId="0" fontId="41" fillId="57" borderId="164" applyNumberFormat="0" applyAlignment="0" applyProtection="0"/>
    <xf numFmtId="0" fontId="41" fillId="42" borderId="157" applyNumberFormat="0" applyAlignment="0" applyProtection="0"/>
    <xf numFmtId="0" fontId="1" fillId="58" borderId="165" applyNumberFormat="0" applyFont="0" applyAlignment="0" applyProtection="0"/>
    <xf numFmtId="0" fontId="34" fillId="55" borderId="164" applyNumberFormat="0" applyAlignment="0" applyProtection="0"/>
    <xf numFmtId="0" fontId="41" fillId="57" borderId="157" applyNumberFormat="0" applyAlignment="0" applyProtection="0"/>
    <xf numFmtId="0" fontId="63" fillId="61" borderId="157" applyNumberFormat="0" applyAlignment="0" applyProtection="0"/>
    <xf numFmtId="0" fontId="41" fillId="42" borderId="157" applyNumberFormat="0" applyAlignment="0" applyProtection="0"/>
    <xf numFmtId="0" fontId="41" fillId="57" borderId="157" applyNumberFormat="0" applyAlignment="0" applyProtection="0"/>
    <xf numFmtId="0" fontId="41" fillId="57" borderId="157" applyNumberFormat="0" applyAlignment="0" applyProtection="0"/>
    <xf numFmtId="0" fontId="45" fillId="55" borderId="160" applyNumberFormat="0" applyAlignment="0" applyProtection="0"/>
    <xf numFmtId="0" fontId="41" fillId="57" borderId="157" applyNumberFormat="0" applyAlignment="0" applyProtection="0"/>
    <xf numFmtId="0" fontId="1" fillId="34" borderId="160" applyNumberFormat="0" applyProtection="0">
      <alignment horizontal="left" vertical="center" indent="1"/>
    </xf>
    <xf numFmtId="0" fontId="41" fillId="42" borderId="157" applyNumberFormat="0" applyAlignment="0" applyProtection="0"/>
    <xf numFmtId="0" fontId="92" fillId="0" borderId="162" applyAlignment="0">
      <alignment horizontal="right"/>
    </xf>
    <xf numFmtId="0" fontId="1" fillId="58" borderId="158" applyNumberFormat="0" applyFont="0" applyAlignment="0" applyProtection="0"/>
    <xf numFmtId="0" fontId="41" fillId="57" borderId="164" applyNumberFormat="0" applyAlignment="0" applyProtection="0"/>
    <xf numFmtId="0" fontId="41" fillId="57" borderId="153" applyNumberFormat="0" applyAlignment="0" applyProtection="0"/>
    <xf numFmtId="4" fontId="58" fillId="62" borderId="174" applyNumberFormat="0" applyProtection="0">
      <alignment horizontal="right" vertical="center"/>
    </xf>
    <xf numFmtId="0" fontId="45" fillId="61" borderId="167" applyNumberFormat="0" applyAlignment="0" applyProtection="0"/>
    <xf numFmtId="0" fontId="41" fillId="57" borderId="157" applyNumberFormat="0" applyAlignment="0" applyProtection="0"/>
    <xf numFmtId="10" fontId="2" fillId="36" borderId="151" applyNumberFormat="0" applyBorder="0" applyAlignment="0" applyProtection="0"/>
    <xf numFmtId="0" fontId="41" fillId="42" borderId="164" applyNumberFormat="0" applyAlignment="0" applyProtection="0"/>
    <xf numFmtId="0" fontId="74" fillId="58" borderId="158" applyNumberFormat="0" applyFont="0" applyAlignment="0" applyProtection="0"/>
    <xf numFmtId="0" fontId="41" fillId="42" borderId="171" applyNumberFormat="0" applyAlignment="0" applyProtection="0"/>
    <xf numFmtId="4" fontId="58" fillId="62" borderId="167" applyNumberFormat="0" applyProtection="0">
      <alignment horizontal="right" vertical="center"/>
    </xf>
    <xf numFmtId="0" fontId="45" fillId="55" borderId="160" applyNumberFormat="0" applyAlignment="0" applyProtection="0"/>
    <xf numFmtId="0" fontId="41" fillId="57" borderId="153" applyNumberFormat="0" applyAlignment="0" applyProtection="0"/>
    <xf numFmtId="0" fontId="41" fillId="42" borderId="164" applyNumberFormat="0" applyAlignment="0" applyProtection="0"/>
    <xf numFmtId="0" fontId="41" fillId="57" borderId="164" applyNumberFormat="0" applyAlignment="0" applyProtection="0"/>
    <xf numFmtId="0" fontId="92" fillId="0" borderId="162" applyAlignment="0">
      <alignment horizontal="right"/>
    </xf>
    <xf numFmtId="0" fontId="41" fillId="57" borderId="164" applyNumberFormat="0" applyAlignment="0" applyProtection="0"/>
    <xf numFmtId="0" fontId="47" fillId="0" borderId="144" applyNumberFormat="0" applyFill="0" applyAlignment="0" applyProtection="0"/>
    <xf numFmtId="0" fontId="41" fillId="42" borderId="142" applyNumberFormat="0" applyAlignment="0" applyProtection="0"/>
    <xf numFmtId="0" fontId="34" fillId="55" borderId="164" applyNumberFormat="0" applyAlignment="0" applyProtection="0"/>
    <xf numFmtId="0" fontId="41" fillId="57" borderId="164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57" borderId="157" applyNumberFormat="0" applyAlignment="0" applyProtection="0"/>
    <xf numFmtId="0" fontId="41" fillId="57" borderId="171" applyNumberFormat="0" applyAlignment="0" applyProtection="0"/>
    <xf numFmtId="0" fontId="1" fillId="34" borderId="167" applyNumberFormat="0" applyProtection="0">
      <alignment horizontal="left" vertical="center" indent="1"/>
    </xf>
    <xf numFmtId="0" fontId="45" fillId="55" borderId="167" applyNumberFormat="0" applyAlignment="0" applyProtection="0"/>
    <xf numFmtId="0" fontId="41" fillId="57" borderId="157" applyNumberFormat="0" applyAlignment="0" applyProtection="0"/>
    <xf numFmtId="0" fontId="34" fillId="55" borderId="153" applyNumberFormat="0" applyAlignment="0" applyProtection="0"/>
    <xf numFmtId="0" fontId="47" fillId="0" borderId="166" applyNumberFormat="0" applyFill="0" applyAlignment="0" applyProtection="0"/>
    <xf numFmtId="0" fontId="34" fillId="55" borderId="135" applyNumberFormat="0" applyAlignment="0" applyProtection="0"/>
    <xf numFmtId="0" fontId="41" fillId="42" borderId="153" applyNumberFormat="0" applyAlignment="0" applyProtection="0"/>
    <xf numFmtId="0" fontId="45" fillId="61" borderId="160" applyNumberFormat="0" applyAlignment="0" applyProtection="0"/>
    <xf numFmtId="0" fontId="92" fillId="63" borderId="134" applyBorder="0"/>
    <xf numFmtId="0" fontId="41" fillId="57" borderId="164" applyNumberFormat="0" applyAlignment="0" applyProtection="0"/>
    <xf numFmtId="10" fontId="2" fillId="36" borderId="162" applyNumberFormat="0" applyBorder="0" applyAlignment="0" applyProtection="0"/>
    <xf numFmtId="0" fontId="41" fillId="57" borderId="157" applyNumberFormat="0" applyAlignment="0" applyProtection="0"/>
    <xf numFmtId="0" fontId="41" fillId="42" borderId="153" applyNumberFormat="0" applyAlignment="0" applyProtection="0"/>
    <xf numFmtId="0" fontId="41" fillId="42" borderId="157" applyNumberFormat="0" applyAlignment="0" applyProtection="0"/>
    <xf numFmtId="0" fontId="41" fillId="57" borderId="157" applyNumberFormat="0" applyAlignment="0" applyProtection="0"/>
    <xf numFmtId="0" fontId="41" fillId="57" borderId="164" applyNumberFormat="0" applyAlignment="0" applyProtection="0"/>
    <xf numFmtId="0" fontId="1" fillId="58" borderId="165" applyNumberFormat="0" applyFont="0" applyAlignment="0" applyProtection="0"/>
    <xf numFmtId="0" fontId="47" fillId="0" borderId="173" applyNumberFormat="0" applyFill="0" applyAlignment="0" applyProtection="0"/>
    <xf numFmtId="0" fontId="41" fillId="42" borderId="157" applyNumberFormat="0" applyAlignment="0" applyProtection="0"/>
    <xf numFmtId="0" fontId="47" fillId="0" borderId="137" applyNumberFormat="0" applyFill="0" applyAlignment="0" applyProtection="0"/>
    <xf numFmtId="0" fontId="1" fillId="58" borderId="158" applyNumberFormat="0" applyFont="0" applyAlignment="0" applyProtection="0"/>
    <xf numFmtId="0" fontId="74" fillId="58" borderId="158" applyNumberFormat="0" applyFont="0" applyAlignment="0" applyProtection="0"/>
    <xf numFmtId="0" fontId="41" fillId="42" borderId="157" applyNumberFormat="0" applyAlignment="0" applyProtection="0"/>
    <xf numFmtId="0" fontId="41" fillId="42" borderId="153" applyNumberFormat="0" applyAlignment="0" applyProtection="0"/>
    <xf numFmtId="0" fontId="41" fillId="57" borderId="164" applyNumberFormat="0" applyAlignment="0" applyProtection="0"/>
    <xf numFmtId="0" fontId="44" fillId="58" borderId="154" applyNumberFormat="0" applyFont="0" applyAlignment="0" applyProtection="0"/>
    <xf numFmtId="0" fontId="45" fillId="55" borderId="160" applyNumberFormat="0" applyAlignment="0" applyProtection="0"/>
    <xf numFmtId="0" fontId="41" fillId="57" borderId="149" applyNumberFormat="0" applyAlignment="0" applyProtection="0"/>
    <xf numFmtId="0" fontId="41" fillId="42" borderId="149" applyNumberFormat="0" applyAlignment="0" applyProtection="0"/>
    <xf numFmtId="10" fontId="2" fillId="36" borderId="147" applyNumberFormat="0" applyBorder="0" applyAlignment="0" applyProtection="0"/>
    <xf numFmtId="0" fontId="41" fillId="57" borderId="164" applyNumberFormat="0" applyAlignment="0" applyProtection="0"/>
    <xf numFmtId="0" fontId="74" fillId="58" borderId="165" applyNumberFormat="0" applyFont="0" applyAlignment="0" applyProtection="0"/>
    <xf numFmtId="0" fontId="74" fillId="58" borderId="136" applyNumberFormat="0" applyFont="0" applyAlignment="0" applyProtection="0"/>
    <xf numFmtId="0" fontId="1" fillId="58" borderId="136" applyNumberFormat="0" applyFont="0" applyAlignment="0" applyProtection="0"/>
    <xf numFmtId="0" fontId="41" fillId="42" borderId="164" applyNumberFormat="0" applyAlignment="0" applyProtection="0"/>
    <xf numFmtId="0" fontId="41" fillId="57" borderId="157" applyNumberFormat="0" applyAlignment="0" applyProtection="0"/>
    <xf numFmtId="0" fontId="41" fillId="57" borderId="153" applyNumberFormat="0" applyAlignment="0" applyProtection="0"/>
    <xf numFmtId="0" fontId="41" fillId="42" borderId="164" applyNumberFormat="0" applyAlignment="0" applyProtection="0"/>
    <xf numFmtId="0" fontId="41" fillId="57" borderId="164" applyNumberFormat="0" applyAlignment="0" applyProtection="0"/>
    <xf numFmtId="0" fontId="41" fillId="42" borderId="157" applyNumberFormat="0" applyAlignment="0" applyProtection="0"/>
    <xf numFmtId="0" fontId="41" fillId="42" borderId="157" applyNumberFormat="0" applyAlignment="0" applyProtection="0"/>
    <xf numFmtId="0" fontId="41" fillId="57" borderId="164" applyNumberFormat="0" applyAlignment="0" applyProtection="0"/>
    <xf numFmtId="0" fontId="41" fillId="42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42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42" borderId="135" applyNumberFormat="0" applyAlignment="0" applyProtection="0"/>
    <xf numFmtId="0" fontId="41" fillId="57" borderId="135" applyNumberFormat="0" applyAlignment="0" applyProtection="0"/>
    <xf numFmtId="0" fontId="41" fillId="42" borderId="135" applyNumberFormat="0" applyAlignment="0" applyProtection="0"/>
    <xf numFmtId="10" fontId="2" fillId="36" borderId="133" applyNumberFormat="0" applyBorder="0" applyAlignment="0" applyProtection="0"/>
    <xf numFmtId="0" fontId="34" fillId="55" borderId="153" applyNumberFormat="0" applyAlignment="0" applyProtection="0"/>
    <xf numFmtId="0" fontId="1" fillId="58" borderId="158" applyNumberFormat="0" applyFont="0" applyAlignment="0" applyProtection="0"/>
    <xf numFmtId="0" fontId="1" fillId="34" borderId="160" applyNumberFormat="0" applyProtection="0">
      <alignment horizontal="left" vertical="center" indent="1"/>
    </xf>
    <xf numFmtId="0" fontId="44" fillId="58" borderId="158" applyNumberFormat="0" applyFont="0" applyAlignment="0" applyProtection="0"/>
    <xf numFmtId="0" fontId="34" fillId="55" borderId="157" applyNumberFormat="0" applyAlignment="0" applyProtection="0"/>
    <xf numFmtId="0" fontId="41" fillId="42" borderId="164" applyNumberFormat="0" applyAlignment="0" applyProtection="0"/>
    <xf numFmtId="0" fontId="41" fillId="57" borderId="157" applyNumberFormat="0" applyAlignment="0" applyProtection="0"/>
    <xf numFmtId="0" fontId="41" fillId="57" borderId="157" applyNumberFormat="0" applyAlignment="0" applyProtection="0"/>
    <xf numFmtId="0" fontId="41" fillId="42" borderId="164" applyNumberFormat="0" applyAlignment="0" applyProtection="0"/>
    <xf numFmtId="4" fontId="58" fillId="62" borderId="160" applyNumberFormat="0" applyProtection="0">
      <alignment horizontal="right" vertical="center"/>
    </xf>
    <xf numFmtId="0" fontId="41" fillId="42" borderId="164" applyNumberFormat="0" applyAlignment="0" applyProtection="0"/>
    <xf numFmtId="0" fontId="41" fillId="57" borderId="157" applyNumberFormat="0" applyAlignment="0" applyProtection="0"/>
    <xf numFmtId="0" fontId="74" fillId="58" borderId="158" applyNumberFormat="0" applyFont="0" applyAlignment="0" applyProtection="0"/>
    <xf numFmtId="0" fontId="41" fillId="42" borderId="164" applyNumberFormat="0" applyAlignment="0" applyProtection="0"/>
    <xf numFmtId="0" fontId="20" fillId="0" borderId="161">
      <alignment horizontal="left" vertical="center"/>
    </xf>
    <xf numFmtId="0" fontId="41" fillId="57" borderId="157" applyNumberFormat="0" applyAlignment="0" applyProtection="0"/>
    <xf numFmtId="4" fontId="58" fillId="62" borderId="167" applyNumberFormat="0" applyProtection="0">
      <alignment horizontal="right" vertical="center"/>
    </xf>
    <xf numFmtId="0" fontId="41" fillId="42" borderId="164" applyNumberFormat="0" applyAlignment="0" applyProtection="0"/>
    <xf numFmtId="0" fontId="41" fillId="57" borderId="157" applyNumberFormat="0" applyAlignment="0" applyProtection="0"/>
    <xf numFmtId="0" fontId="41" fillId="57" borderId="164" applyNumberFormat="0" applyAlignment="0" applyProtection="0"/>
    <xf numFmtId="0" fontId="41" fillId="42" borderId="164" applyNumberFormat="0" applyAlignment="0" applyProtection="0"/>
    <xf numFmtId="0" fontId="41" fillId="42" borderId="157" applyNumberFormat="0" applyAlignment="0" applyProtection="0"/>
    <xf numFmtId="0" fontId="41" fillId="57" borderId="157" applyNumberFormat="0" applyAlignment="0" applyProtection="0"/>
    <xf numFmtId="0" fontId="41" fillId="57" borderId="157" applyNumberFormat="0" applyAlignment="0" applyProtection="0"/>
    <xf numFmtId="0" fontId="41" fillId="42" borderId="157" applyNumberFormat="0" applyAlignment="0" applyProtection="0"/>
    <xf numFmtId="0" fontId="41" fillId="57" borderId="164" applyNumberFormat="0" applyAlignment="0" applyProtection="0"/>
    <xf numFmtId="0" fontId="41" fillId="42" borderId="164" applyNumberFormat="0" applyAlignment="0" applyProtection="0"/>
    <xf numFmtId="0" fontId="41" fillId="57" borderId="164" applyNumberFormat="0" applyAlignment="0" applyProtection="0"/>
    <xf numFmtId="0" fontId="63" fillId="61" borderId="135" applyNumberFormat="0" applyAlignment="0" applyProtection="0"/>
    <xf numFmtId="0" fontId="34" fillId="55" borderId="135" applyNumberFormat="0" applyAlignment="0" applyProtection="0"/>
    <xf numFmtId="0" fontId="47" fillId="0" borderId="137" applyNumberFormat="0" applyFill="0" applyAlignment="0" applyProtection="0"/>
    <xf numFmtId="0" fontId="34" fillId="55" borderId="157" applyNumberFormat="0" applyAlignment="0" applyProtection="0"/>
    <xf numFmtId="0" fontId="41" fillId="57" borderId="157" applyNumberFormat="0" applyAlignment="0" applyProtection="0"/>
    <xf numFmtId="0" fontId="41" fillId="57" borderId="157" applyNumberFormat="0" applyAlignment="0" applyProtection="0"/>
    <xf numFmtId="0" fontId="74" fillId="58" borderId="165" applyNumberFormat="0" applyFont="0" applyAlignment="0" applyProtection="0"/>
    <xf numFmtId="0" fontId="1" fillId="34" borderId="160" applyNumberFormat="0" applyProtection="0">
      <alignment horizontal="left" vertical="center" indent="1"/>
    </xf>
    <xf numFmtId="0" fontId="41" fillId="57" borderId="157" applyNumberFormat="0" applyAlignment="0" applyProtection="0"/>
    <xf numFmtId="0" fontId="41" fillId="42" borderId="164" applyNumberFormat="0" applyAlignment="0" applyProtection="0"/>
    <xf numFmtId="0" fontId="47" fillId="0" borderId="159" applyNumberFormat="0" applyFill="0" applyAlignment="0" applyProtection="0"/>
    <xf numFmtId="0" fontId="41" fillId="57" borderId="157" applyNumberFormat="0" applyAlignment="0" applyProtection="0"/>
    <xf numFmtId="0" fontId="20" fillId="0" borderId="168">
      <alignment horizontal="left" vertical="center"/>
    </xf>
    <xf numFmtId="0" fontId="74" fillId="58" borderId="136" applyNumberFormat="0" applyFont="0" applyAlignment="0" applyProtection="0"/>
    <xf numFmtId="0" fontId="1" fillId="58" borderId="136" applyNumberFormat="0" applyFont="0" applyAlignment="0" applyProtection="0"/>
    <xf numFmtId="0" fontId="41" fillId="57" borderId="157" applyNumberFormat="0" applyAlignment="0" applyProtection="0"/>
    <xf numFmtId="0" fontId="41" fillId="57" borderId="157" applyNumberFormat="0" applyAlignment="0" applyProtection="0"/>
    <xf numFmtId="0" fontId="41" fillId="42" borderId="164" applyNumberFormat="0" applyAlignment="0" applyProtection="0"/>
    <xf numFmtId="0" fontId="41" fillId="42" borderId="157" applyNumberFormat="0" applyAlignment="0" applyProtection="0"/>
    <xf numFmtId="0" fontId="41" fillId="42" borderId="157" applyNumberFormat="0" applyAlignment="0" applyProtection="0"/>
    <xf numFmtId="0" fontId="41" fillId="57" borderId="157" applyNumberFormat="0" applyAlignment="0" applyProtection="0"/>
    <xf numFmtId="0" fontId="41" fillId="57" borderId="157" applyNumberFormat="0" applyAlignment="0" applyProtection="0"/>
    <xf numFmtId="0" fontId="63" fillId="61" borderId="164" applyNumberFormat="0" applyAlignment="0" applyProtection="0"/>
    <xf numFmtId="0" fontId="41" fillId="57" borderId="164" applyNumberFormat="0" applyAlignment="0" applyProtection="0"/>
    <xf numFmtId="0" fontId="1" fillId="34" borderId="160" applyNumberFormat="0" applyProtection="0">
      <alignment horizontal="left" vertical="center" indent="1"/>
    </xf>
    <xf numFmtId="0" fontId="41" fillId="57" borderId="157" applyNumberFormat="0" applyAlignment="0" applyProtection="0"/>
    <xf numFmtId="0" fontId="1" fillId="34" borderId="160" applyNumberFormat="0" applyProtection="0">
      <alignment horizontal="left" vertical="center" indent="1"/>
    </xf>
    <xf numFmtId="0" fontId="41" fillId="42" borderId="157" applyNumberFormat="0" applyAlignment="0" applyProtection="0"/>
    <xf numFmtId="0" fontId="41" fillId="42" borderId="171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42" borderId="135" applyNumberFormat="0" applyAlignment="0" applyProtection="0"/>
    <xf numFmtId="0" fontId="41" fillId="42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42" borderId="135" applyNumberFormat="0" applyAlignment="0" applyProtection="0"/>
    <xf numFmtId="0" fontId="41" fillId="57" borderId="135" applyNumberFormat="0" applyAlignment="0" applyProtection="0"/>
    <xf numFmtId="0" fontId="41" fillId="42" borderId="135" applyNumberFormat="0" applyAlignment="0" applyProtection="0"/>
    <xf numFmtId="10" fontId="2" fillId="36" borderId="133" applyNumberFormat="0" applyBorder="0" applyAlignment="0" applyProtection="0"/>
    <xf numFmtId="0" fontId="41" fillId="42" borderId="164" applyNumberFormat="0" applyAlignment="0" applyProtection="0"/>
    <xf numFmtId="0" fontId="41" fillId="57" borderId="164" applyNumberFormat="0" applyAlignment="0" applyProtection="0"/>
    <xf numFmtId="0" fontId="63" fillId="61" borderId="164" applyNumberFormat="0" applyAlignment="0" applyProtection="0"/>
    <xf numFmtId="0" fontId="74" fillId="58" borderId="143" applyNumberFormat="0" applyFont="0" applyAlignment="0" applyProtection="0"/>
    <xf numFmtId="0" fontId="1" fillId="58" borderId="143" applyNumberFormat="0" applyFont="0" applyAlignment="0" applyProtection="0"/>
    <xf numFmtId="0" fontId="1" fillId="34" borderId="174" applyNumberFormat="0" applyProtection="0">
      <alignment horizontal="left" vertical="center" indent="1"/>
    </xf>
    <xf numFmtId="10" fontId="2" fillId="36" borderId="162" applyNumberFormat="0" applyBorder="0" applyAlignment="0" applyProtection="0"/>
    <xf numFmtId="0" fontId="41" fillId="57" borderId="157" applyNumberFormat="0" applyAlignment="0" applyProtection="0"/>
    <xf numFmtId="0" fontId="41" fillId="57" borderId="164" applyNumberFormat="0" applyAlignment="0" applyProtection="0"/>
    <xf numFmtId="0" fontId="44" fillId="58" borderId="165" applyNumberFormat="0" applyFont="0" applyAlignment="0" applyProtection="0"/>
    <xf numFmtId="0" fontId="41" fillId="57" borderId="164" applyNumberFormat="0" applyAlignment="0" applyProtection="0"/>
    <xf numFmtId="0" fontId="41" fillId="42" borderId="142" applyNumberFormat="0" applyAlignment="0" applyProtection="0"/>
    <xf numFmtId="0" fontId="41" fillId="57" borderId="142" applyNumberFormat="0" applyAlignment="0" applyProtection="0"/>
    <xf numFmtId="0" fontId="41" fillId="42" borderId="142" applyNumberFormat="0" applyAlignment="0" applyProtection="0"/>
    <xf numFmtId="0" fontId="41" fillId="57" borderId="142" applyNumberFormat="0" applyAlignment="0" applyProtection="0"/>
    <xf numFmtId="0" fontId="20" fillId="0" borderId="175">
      <alignment horizontal="left" vertical="center"/>
    </xf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42" borderId="142" applyNumberFormat="0" applyAlignment="0" applyProtection="0"/>
    <xf numFmtId="0" fontId="41" fillId="57" borderId="142" applyNumberFormat="0" applyAlignment="0" applyProtection="0"/>
    <xf numFmtId="0" fontId="41" fillId="42" borderId="142" applyNumberFormat="0" applyAlignment="0" applyProtection="0"/>
    <xf numFmtId="10" fontId="2" fillId="36" borderId="140" applyNumberFormat="0" applyBorder="0" applyAlignment="0" applyProtection="0"/>
    <xf numFmtId="0" fontId="41" fillId="57" borderId="171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42" borderId="149" applyNumberFormat="0" applyAlignment="0" applyProtection="0"/>
    <xf numFmtId="0" fontId="41" fillId="57" borderId="149" applyNumberFormat="0" applyAlignment="0" applyProtection="0"/>
    <xf numFmtId="0" fontId="41" fillId="57" borderId="149" applyNumberFormat="0" applyAlignment="0" applyProtection="0"/>
    <xf numFmtId="0" fontId="41" fillId="57" borderId="149" applyNumberFormat="0" applyAlignment="0" applyProtection="0"/>
    <xf numFmtId="0" fontId="41" fillId="42" borderId="149" applyNumberFormat="0" applyAlignment="0" applyProtection="0"/>
    <xf numFmtId="0" fontId="63" fillId="61" borderId="135" applyNumberFormat="0" applyAlignment="0" applyProtection="0"/>
    <xf numFmtId="0" fontId="34" fillId="55" borderId="135" applyNumberFormat="0" applyAlignment="0" applyProtection="0"/>
    <xf numFmtId="0" fontId="41" fillId="57" borderId="149" applyNumberFormat="0" applyAlignment="0" applyProtection="0"/>
    <xf numFmtId="0" fontId="41" fillId="57" borderId="149" applyNumberFormat="0" applyAlignment="0" applyProtection="0"/>
    <xf numFmtId="0" fontId="41" fillId="57" borderId="149" applyNumberFormat="0" applyAlignment="0" applyProtection="0"/>
    <xf numFmtId="0" fontId="41" fillId="57" borderId="149" applyNumberFormat="0" applyAlignment="0" applyProtection="0"/>
    <xf numFmtId="0" fontId="41" fillId="57" borderId="149" applyNumberFormat="0" applyAlignment="0" applyProtection="0"/>
    <xf numFmtId="0" fontId="41" fillId="42" borderId="149" applyNumberFormat="0" applyAlignment="0" applyProtection="0"/>
    <xf numFmtId="0" fontId="34" fillId="55" borderId="171" applyNumberFormat="0" applyAlignment="0" applyProtection="0"/>
    <xf numFmtId="0" fontId="47" fillId="0" borderId="173" applyNumberFormat="0" applyFill="0" applyAlignment="0" applyProtection="0"/>
    <xf numFmtId="0" fontId="1" fillId="58" borderId="165" applyNumberFormat="0" applyFont="0" applyAlignment="0" applyProtection="0"/>
    <xf numFmtId="0" fontId="63" fillId="61" borderId="164" applyNumberFormat="0" applyAlignment="0" applyProtection="0"/>
    <xf numFmtId="0" fontId="63" fillId="61" borderId="142" applyNumberFormat="0" applyAlignment="0" applyProtection="0"/>
    <xf numFmtId="0" fontId="34" fillId="55" borderId="142" applyNumberFormat="0" applyAlignment="0" applyProtection="0"/>
    <xf numFmtId="0" fontId="41" fillId="57" borderId="164" applyNumberFormat="0" applyAlignment="0" applyProtection="0"/>
    <xf numFmtId="0" fontId="41" fillId="42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34" fillId="55" borderId="149" applyNumberFormat="0" applyAlignment="0" applyProtection="0"/>
    <xf numFmtId="0" fontId="63" fillId="61" borderId="164" applyNumberFormat="0" applyAlignment="0" applyProtection="0"/>
    <xf numFmtId="0" fontId="47" fillId="0" borderId="166" applyNumberFormat="0" applyFill="0" applyAlignment="0" applyProtection="0"/>
    <xf numFmtId="0" fontId="1" fillId="34" borderId="174" applyNumberFormat="0" applyProtection="0">
      <alignment horizontal="left" vertical="center" indent="1"/>
    </xf>
    <xf numFmtId="0" fontId="41" fillId="42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42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42" borderId="164" applyNumberFormat="0" applyAlignment="0" applyProtection="0"/>
    <xf numFmtId="0" fontId="41" fillId="42" borderId="164" applyNumberFormat="0" applyAlignment="0" applyProtection="0"/>
    <xf numFmtId="0" fontId="41" fillId="42" borderId="171" applyNumberFormat="0" applyAlignment="0" applyProtection="0"/>
    <xf numFmtId="0" fontId="47" fillId="0" borderId="166" applyNumberFormat="0" applyFill="0" applyAlignment="0" applyProtection="0"/>
    <xf numFmtId="0" fontId="1" fillId="58" borderId="165" applyNumberFormat="0" applyFont="0" applyAlignment="0" applyProtection="0"/>
    <xf numFmtId="0" fontId="74" fillId="58" borderId="165" applyNumberFormat="0" applyFont="0" applyAlignment="0" applyProtection="0"/>
    <xf numFmtId="0" fontId="41" fillId="42" borderId="171" applyNumberFormat="0" applyAlignment="0" applyProtection="0"/>
    <xf numFmtId="0" fontId="34" fillId="55" borderId="157" applyNumberFormat="0" applyAlignment="0" applyProtection="0"/>
    <xf numFmtId="0" fontId="63" fillId="61" borderId="157" applyNumberFormat="0" applyAlignment="0" applyProtection="0"/>
    <xf numFmtId="0" fontId="41" fillId="42" borderId="164" applyNumberFormat="0" applyAlignment="0" applyProtection="0"/>
    <xf numFmtId="0" fontId="41" fillId="42" borderId="164" applyNumberFormat="0" applyAlignment="0" applyProtection="0"/>
    <xf numFmtId="0" fontId="41" fillId="42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92" fillId="63" borderId="163" applyBorder="0"/>
    <xf numFmtId="0" fontId="41" fillId="57" borderId="171" applyNumberFormat="0" applyAlignment="0" applyProtection="0"/>
    <xf numFmtId="0" fontId="47" fillId="0" borderId="166" applyNumberFormat="0" applyFill="0" applyAlignment="0" applyProtection="0"/>
    <xf numFmtId="0" fontId="41" fillId="57" borderId="164" applyNumberFormat="0" applyAlignment="0" applyProtection="0"/>
    <xf numFmtId="10" fontId="2" fillId="36" borderId="155" applyNumberFormat="0" applyBorder="0" applyAlignment="0" applyProtection="0"/>
    <xf numFmtId="0" fontId="41" fillId="42" borderId="157" applyNumberFormat="0" applyAlignment="0" applyProtection="0"/>
    <xf numFmtId="0" fontId="41" fillId="57" borderId="157" applyNumberFormat="0" applyAlignment="0" applyProtection="0"/>
    <xf numFmtId="0" fontId="41" fillId="42" borderId="157" applyNumberFormat="0" applyAlignment="0" applyProtection="0"/>
    <xf numFmtId="0" fontId="41" fillId="57" borderId="157" applyNumberFormat="0" applyAlignment="0" applyProtection="0"/>
    <xf numFmtId="0" fontId="41" fillId="57" borderId="157" applyNumberFormat="0" applyAlignment="0" applyProtection="0"/>
    <xf numFmtId="0" fontId="41" fillId="57" borderId="157" applyNumberFormat="0" applyAlignment="0" applyProtection="0"/>
    <xf numFmtId="0" fontId="41" fillId="57" borderId="157" applyNumberFormat="0" applyAlignment="0" applyProtection="0"/>
    <xf numFmtId="0" fontId="41" fillId="57" borderId="157" applyNumberFormat="0" applyAlignment="0" applyProtection="0"/>
    <xf numFmtId="0" fontId="41" fillId="57" borderId="157" applyNumberFormat="0" applyAlignment="0" applyProtection="0"/>
    <xf numFmtId="0" fontId="41" fillId="57" borderId="157" applyNumberFormat="0" applyAlignment="0" applyProtection="0"/>
    <xf numFmtId="0" fontId="41" fillId="57" borderId="157" applyNumberFormat="0" applyAlignment="0" applyProtection="0"/>
    <xf numFmtId="0" fontId="41" fillId="57" borderId="157" applyNumberFormat="0" applyAlignment="0" applyProtection="0"/>
    <xf numFmtId="0" fontId="41" fillId="42" borderId="157" applyNumberFormat="0" applyAlignment="0" applyProtection="0"/>
    <xf numFmtId="0" fontId="41" fillId="42" borderId="157" applyNumberFormat="0" applyAlignment="0" applyProtection="0"/>
    <xf numFmtId="0" fontId="41" fillId="57" borderId="157" applyNumberFormat="0" applyAlignment="0" applyProtection="0"/>
    <xf numFmtId="0" fontId="41" fillId="57" borderId="157" applyNumberFormat="0" applyAlignment="0" applyProtection="0"/>
    <xf numFmtId="0" fontId="41" fillId="57" borderId="157" applyNumberFormat="0" applyAlignment="0" applyProtection="0"/>
    <xf numFmtId="0" fontId="41" fillId="57" borderId="171" applyNumberFormat="0" applyAlignment="0" applyProtection="0"/>
    <xf numFmtId="0" fontId="45" fillId="55" borderId="174" applyNumberFormat="0" applyAlignment="0" applyProtection="0"/>
    <xf numFmtId="0" fontId="41" fillId="57" borderId="171" applyNumberFormat="0" applyAlignment="0" applyProtection="0"/>
    <xf numFmtId="0" fontId="47" fillId="0" borderId="173" applyNumberFormat="0" applyFill="0" applyAlignment="0" applyProtection="0"/>
    <xf numFmtId="0" fontId="1" fillId="58" borderId="158" applyNumberFormat="0" applyFont="0" applyAlignment="0" applyProtection="0"/>
    <xf numFmtId="0" fontId="74" fillId="58" borderId="158" applyNumberFormat="0" applyFont="0" applyAlignment="0" applyProtection="0"/>
    <xf numFmtId="0" fontId="41" fillId="42" borderId="164" applyNumberFormat="0" applyAlignment="0" applyProtection="0"/>
    <xf numFmtId="0" fontId="41" fillId="57" borderId="171" applyNumberFormat="0" applyAlignment="0" applyProtection="0"/>
    <xf numFmtId="0" fontId="41" fillId="42" borderId="164" applyNumberFormat="0" applyAlignment="0" applyProtection="0"/>
    <xf numFmtId="0" fontId="45" fillId="55" borderId="167" applyNumberFormat="0" applyAlignment="0" applyProtection="0"/>
    <xf numFmtId="0" fontId="47" fillId="0" borderId="166" applyNumberFormat="0" applyFill="0" applyAlignment="0" applyProtection="0"/>
    <xf numFmtId="0" fontId="34" fillId="55" borderId="157" applyNumberFormat="0" applyAlignment="0" applyProtection="0"/>
    <xf numFmtId="0" fontId="63" fillId="61" borderId="157" applyNumberFormat="0" applyAlignment="0" applyProtection="0"/>
    <xf numFmtId="0" fontId="41" fillId="57" borderId="171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42" borderId="171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10" fontId="2" fillId="36" borderId="155" applyNumberFormat="0" applyBorder="0" applyAlignment="0" applyProtection="0"/>
    <xf numFmtId="0" fontId="41" fillId="57" borderId="157" applyNumberFormat="0" applyAlignment="0" applyProtection="0"/>
    <xf numFmtId="0" fontId="41" fillId="57" borderId="157" applyNumberFormat="0" applyAlignment="0" applyProtection="0"/>
    <xf numFmtId="0" fontId="41" fillId="57" borderId="157" applyNumberFormat="0" applyAlignment="0" applyProtection="0"/>
    <xf numFmtId="0" fontId="41" fillId="57" borderId="157" applyNumberFormat="0" applyAlignment="0" applyProtection="0"/>
    <xf numFmtId="0" fontId="41" fillId="57" borderId="157" applyNumberFormat="0" applyAlignment="0" applyProtection="0"/>
    <xf numFmtId="0" fontId="41" fillId="42" borderId="157" applyNumberFormat="0" applyAlignment="0" applyProtection="0"/>
    <xf numFmtId="0" fontId="41" fillId="57" borderId="157" applyNumberFormat="0" applyAlignment="0" applyProtection="0"/>
    <xf numFmtId="0" fontId="41" fillId="57" borderId="157" applyNumberFormat="0" applyAlignment="0" applyProtection="0"/>
    <xf numFmtId="0" fontId="41" fillId="57" borderId="171" applyNumberFormat="0" applyAlignment="0" applyProtection="0"/>
    <xf numFmtId="0" fontId="41" fillId="42" borderId="164" applyNumberFormat="0" applyAlignment="0" applyProtection="0"/>
    <xf numFmtId="0" fontId="34" fillId="55" borderId="171" applyNumberFormat="0" applyAlignment="0" applyProtection="0"/>
    <xf numFmtId="0" fontId="34" fillId="55" borderId="125" applyNumberFormat="0" applyAlignment="0" applyProtection="0"/>
    <xf numFmtId="0" fontId="63" fillId="61" borderId="125" applyNumberFormat="0" applyAlignment="0" applyProtection="0"/>
    <xf numFmtId="0" fontId="41" fillId="57" borderId="164" applyNumberFormat="0" applyAlignment="0" applyProtection="0"/>
    <xf numFmtId="0" fontId="41" fillId="42" borderId="164" applyNumberFormat="0" applyAlignment="0" applyProtection="0"/>
    <xf numFmtId="0" fontId="41" fillId="42" borderId="171" applyNumberFormat="0" applyAlignment="0" applyProtection="0"/>
    <xf numFmtId="0" fontId="1" fillId="58" borderId="165" applyNumberFormat="0" applyFont="0" applyAlignment="0" applyProtection="0"/>
    <xf numFmtId="0" fontId="41" fillId="42" borderId="164" applyNumberFormat="0" applyAlignment="0" applyProtection="0"/>
    <xf numFmtId="0" fontId="45" fillId="55" borderId="167" applyNumberFormat="0" applyAlignment="0" applyProtection="0"/>
    <xf numFmtId="0" fontId="44" fillId="58" borderId="165" applyNumberFormat="0" applyFont="0" applyAlignment="0" applyProtection="0"/>
    <xf numFmtId="0" fontId="47" fillId="0" borderId="159" applyNumberFormat="0" applyFill="0" applyAlignment="0" applyProtection="0"/>
    <xf numFmtId="0" fontId="34" fillId="55" borderId="164" applyNumberFormat="0" applyAlignment="0" applyProtection="0"/>
    <xf numFmtId="0" fontId="41" fillId="57" borderId="164" applyNumberFormat="0" applyAlignment="0" applyProtection="0"/>
    <xf numFmtId="0" fontId="41" fillId="42" borderId="164" applyNumberFormat="0" applyAlignment="0" applyProtection="0"/>
    <xf numFmtId="0" fontId="45" fillId="61" borderId="174" applyNumberFormat="0" applyAlignment="0" applyProtection="0"/>
    <xf numFmtId="0" fontId="92" fillId="63" borderId="156" applyBorder="0"/>
    <xf numFmtId="0" fontId="45" fillId="55" borderId="167" applyNumberFormat="0" applyAlignment="0" applyProtection="0"/>
    <xf numFmtId="0" fontId="41" fillId="57" borderId="164" applyNumberFormat="0" applyAlignment="0" applyProtection="0"/>
    <xf numFmtId="0" fontId="41" fillId="57" borderId="171" applyNumberFormat="0" applyAlignment="0" applyProtection="0"/>
    <xf numFmtId="0" fontId="41" fillId="42" borderId="171" applyNumberFormat="0" applyAlignment="0" applyProtection="0"/>
    <xf numFmtId="0" fontId="41" fillId="42" borderId="157" applyNumberFormat="0" applyAlignment="0" applyProtection="0"/>
    <xf numFmtId="0" fontId="41" fillId="57" borderId="157" applyNumberFormat="0" applyAlignment="0" applyProtection="0"/>
    <xf numFmtId="0" fontId="41" fillId="42" borderId="157" applyNumberFormat="0" applyAlignment="0" applyProtection="0"/>
    <xf numFmtId="0" fontId="41" fillId="57" borderId="157" applyNumberFormat="0" applyAlignment="0" applyProtection="0"/>
    <xf numFmtId="0" fontId="41" fillId="57" borderId="157" applyNumberFormat="0" applyAlignment="0" applyProtection="0"/>
    <xf numFmtId="0" fontId="41" fillId="57" borderId="157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1" fillId="58" borderId="165" applyNumberFormat="0" applyFont="0" applyAlignment="0" applyProtection="0"/>
    <xf numFmtId="0" fontId="41" fillId="57" borderId="157" applyNumberFormat="0" applyAlignment="0" applyProtection="0"/>
    <xf numFmtId="0" fontId="41" fillId="42" borderId="125" applyNumberFormat="0" applyAlignment="0" applyProtection="0"/>
    <xf numFmtId="0" fontId="41" fillId="57" borderId="125" applyNumberFormat="0" applyAlignment="0" applyProtection="0"/>
    <xf numFmtId="0" fontId="41" fillId="42" borderId="125" applyNumberFormat="0" applyAlignment="0" applyProtection="0"/>
    <xf numFmtId="0" fontId="41" fillId="57" borderId="125" applyNumberFormat="0" applyAlignment="0" applyProtection="0"/>
    <xf numFmtId="0" fontId="41" fillId="57" borderId="125" applyNumberFormat="0" applyAlignment="0" applyProtection="0"/>
    <xf numFmtId="0" fontId="41" fillId="57" borderId="125" applyNumberFormat="0" applyAlignment="0" applyProtection="0"/>
    <xf numFmtId="0" fontId="41" fillId="57" borderId="125" applyNumberFormat="0" applyAlignment="0" applyProtection="0"/>
    <xf numFmtId="0" fontId="41" fillId="57" borderId="125" applyNumberFormat="0" applyAlignment="0" applyProtection="0"/>
    <xf numFmtId="0" fontId="41" fillId="57" borderId="125" applyNumberFormat="0" applyAlignment="0" applyProtection="0"/>
    <xf numFmtId="0" fontId="41" fillId="57" borderId="125" applyNumberFormat="0" applyAlignment="0" applyProtection="0"/>
    <xf numFmtId="0" fontId="41" fillId="57" borderId="125" applyNumberFormat="0" applyAlignment="0" applyProtection="0"/>
    <xf numFmtId="0" fontId="41" fillId="57" borderId="125" applyNumberFormat="0" applyAlignment="0" applyProtection="0"/>
    <xf numFmtId="0" fontId="41" fillId="42" borderId="125" applyNumberFormat="0" applyAlignment="0" applyProtection="0"/>
    <xf numFmtId="0" fontId="41" fillId="42" borderId="125" applyNumberFormat="0" applyAlignment="0" applyProtection="0"/>
    <xf numFmtId="0" fontId="41" fillId="57" borderId="125" applyNumberFormat="0" applyAlignment="0" applyProtection="0"/>
    <xf numFmtId="0" fontId="41" fillId="57" borderId="125" applyNumberFormat="0" applyAlignment="0" applyProtection="0"/>
    <xf numFmtId="0" fontId="41" fillId="57" borderId="125" applyNumberFormat="0" applyAlignment="0" applyProtection="0"/>
    <xf numFmtId="0" fontId="41" fillId="57" borderId="125" applyNumberFormat="0" applyAlignment="0" applyProtection="0"/>
    <xf numFmtId="0" fontId="41" fillId="42" borderId="125" applyNumberFormat="0" applyAlignment="0" applyProtection="0"/>
    <xf numFmtId="0" fontId="41" fillId="57" borderId="164" applyNumberFormat="0" applyAlignment="0" applyProtection="0"/>
    <xf numFmtId="0" fontId="63" fillId="61" borderId="153" applyNumberFormat="0" applyAlignment="0" applyProtection="0"/>
    <xf numFmtId="0" fontId="47" fillId="0" borderId="173" applyNumberFormat="0" applyFill="0" applyAlignment="0" applyProtection="0"/>
    <xf numFmtId="0" fontId="92" fillId="0" borderId="162" applyAlignment="0">
      <alignment horizontal="right"/>
    </xf>
    <xf numFmtId="0" fontId="92" fillId="63" borderId="156" applyBorder="0"/>
    <xf numFmtId="0" fontId="41" fillId="42" borderId="153" applyNumberFormat="0" applyAlignment="0" applyProtection="0"/>
    <xf numFmtId="0" fontId="41" fillId="57" borderId="153" applyNumberFormat="0" applyAlignment="0" applyProtection="0"/>
    <xf numFmtId="0" fontId="41" fillId="57" borderId="164" applyNumberFormat="0" applyAlignment="0" applyProtection="0"/>
    <xf numFmtId="0" fontId="1" fillId="58" borderId="154" applyNumberFormat="0" applyFont="0" applyAlignment="0" applyProtection="0"/>
    <xf numFmtId="0" fontId="41" fillId="42" borderId="142" applyNumberFormat="0" applyAlignment="0" applyProtection="0"/>
    <xf numFmtId="0" fontId="41" fillId="57" borderId="142" applyNumberFormat="0" applyAlignment="0" applyProtection="0"/>
    <xf numFmtId="0" fontId="41" fillId="42" borderId="142" applyNumberFormat="0" applyAlignment="0" applyProtection="0"/>
    <xf numFmtId="0" fontId="41" fillId="57" borderId="164" applyNumberFormat="0" applyAlignment="0" applyProtection="0"/>
    <xf numFmtId="0" fontId="41" fillId="42" borderId="157" applyNumberFormat="0" applyAlignment="0" applyProtection="0"/>
    <xf numFmtId="0" fontId="1" fillId="58" borderId="126" applyNumberFormat="0" applyFont="0" applyAlignment="0" applyProtection="0"/>
    <xf numFmtId="0" fontId="74" fillId="58" borderId="126" applyNumberFormat="0" applyFont="0" applyAlignment="0" applyProtection="0"/>
    <xf numFmtId="0" fontId="41" fillId="57" borderId="171" applyNumberFormat="0" applyAlignment="0" applyProtection="0"/>
    <xf numFmtId="0" fontId="41" fillId="57" borderId="157" applyNumberFormat="0" applyAlignment="0" applyProtection="0"/>
    <xf numFmtId="0" fontId="45" fillId="61" borderId="160" applyNumberFormat="0" applyAlignment="0" applyProtection="0"/>
    <xf numFmtId="0" fontId="41" fillId="42" borderId="164" applyNumberFormat="0" applyAlignment="0" applyProtection="0"/>
    <xf numFmtId="0" fontId="41" fillId="42" borderId="157" applyNumberFormat="0" applyAlignment="0" applyProtection="0"/>
    <xf numFmtId="0" fontId="41" fillId="42" borderId="164" applyNumberFormat="0" applyAlignment="0" applyProtection="0"/>
    <xf numFmtId="0" fontId="92" fillId="63" borderId="152" applyBorder="0"/>
    <xf numFmtId="0" fontId="41" fillId="42" borderId="164" applyNumberFormat="0" applyAlignment="0" applyProtection="0"/>
    <xf numFmtId="0" fontId="41" fillId="57" borderId="164" applyNumberFormat="0" applyAlignment="0" applyProtection="0"/>
    <xf numFmtId="0" fontId="41" fillId="42" borderId="157" applyNumberFormat="0" applyAlignment="0" applyProtection="0"/>
    <xf numFmtId="0" fontId="41" fillId="42" borderId="164" applyNumberFormat="0" applyAlignment="0" applyProtection="0"/>
    <xf numFmtId="0" fontId="44" fillId="58" borderId="158" applyNumberFormat="0" applyFont="0" applyAlignment="0" applyProtection="0"/>
    <xf numFmtId="0" fontId="41" fillId="57" borderId="157" applyNumberFormat="0" applyAlignment="0" applyProtection="0"/>
    <xf numFmtId="0" fontId="45" fillId="55" borderId="167" applyNumberFormat="0" applyAlignment="0" applyProtection="0"/>
    <xf numFmtId="0" fontId="41" fillId="57" borderId="164" applyNumberFormat="0" applyAlignment="0" applyProtection="0"/>
    <xf numFmtId="0" fontId="44" fillId="58" borderId="158" applyNumberFormat="0" applyFon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92" fillId="63" borderId="170" applyBorder="0"/>
    <xf numFmtId="0" fontId="41" fillId="42" borderId="164" applyNumberFormat="0" applyAlignment="0" applyProtection="0"/>
    <xf numFmtId="0" fontId="63" fillId="61" borderId="157" applyNumberFormat="0" applyAlignment="0" applyProtection="0"/>
    <xf numFmtId="0" fontId="41" fillId="42" borderId="164" applyNumberFormat="0" applyAlignment="0" applyProtection="0"/>
    <xf numFmtId="0" fontId="41" fillId="57" borderId="157" applyNumberFormat="0" applyAlignment="0" applyProtection="0"/>
    <xf numFmtId="0" fontId="44" fillId="58" borderId="172" applyNumberFormat="0" applyFont="0" applyAlignment="0" applyProtection="0"/>
    <xf numFmtId="0" fontId="41" fillId="42" borderId="171" applyNumberFormat="0" applyAlignment="0" applyProtection="0"/>
    <xf numFmtId="0" fontId="41" fillId="57" borderId="164" applyNumberFormat="0" applyAlignment="0" applyProtection="0"/>
    <xf numFmtId="0" fontId="34" fillId="55" borderId="157" applyNumberFormat="0" applyAlignment="0" applyProtection="0"/>
    <xf numFmtId="0" fontId="41" fillId="57" borderId="164" applyNumberFormat="0" applyAlignment="0" applyProtection="0"/>
    <xf numFmtId="0" fontId="47" fillId="0" borderId="159" applyNumberFormat="0" applyFill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57" borderId="157" applyNumberFormat="0" applyAlignment="0" applyProtection="0"/>
    <xf numFmtId="0" fontId="41" fillId="42" borderId="164" applyNumberFormat="0" applyAlignment="0" applyProtection="0"/>
    <xf numFmtId="0" fontId="41" fillId="57" borderId="164" applyNumberFormat="0" applyAlignment="0" applyProtection="0"/>
    <xf numFmtId="0" fontId="41" fillId="57" borderId="153" applyNumberFormat="0" applyAlignment="0" applyProtection="0"/>
    <xf numFmtId="0" fontId="41" fillId="57" borderId="153" applyNumberFormat="0" applyAlignment="0" applyProtection="0"/>
    <xf numFmtId="0" fontId="41" fillId="57" borderId="153" applyNumberFormat="0" applyAlignment="0" applyProtection="0"/>
    <xf numFmtId="0" fontId="41" fillId="57" borderId="164" applyNumberFormat="0" applyAlignment="0" applyProtection="0"/>
    <xf numFmtId="0" fontId="34" fillId="55" borderId="164" applyNumberFormat="0" applyAlignment="0" applyProtection="0"/>
    <xf numFmtId="0" fontId="41" fillId="42" borderId="153" applyNumberFormat="0" applyAlignment="0" applyProtection="0"/>
    <xf numFmtId="0" fontId="41" fillId="42" borderId="153" applyNumberFormat="0" applyAlignment="0" applyProtection="0"/>
    <xf numFmtId="0" fontId="34" fillId="55" borderId="164" applyNumberFormat="0" applyAlignment="0" applyProtection="0"/>
    <xf numFmtId="0" fontId="41" fillId="42" borderId="171" applyNumberFormat="0" applyAlignment="0" applyProtection="0"/>
    <xf numFmtId="0" fontId="41" fillId="57" borderId="157" applyNumberFormat="0" applyAlignment="0" applyProtection="0"/>
    <xf numFmtId="0" fontId="41" fillId="57" borderId="157" applyNumberFormat="0" applyAlignment="0" applyProtection="0"/>
    <xf numFmtId="0" fontId="34" fillId="55" borderId="164" applyNumberFormat="0" applyAlignment="0" applyProtection="0"/>
    <xf numFmtId="0" fontId="41" fillId="42" borderId="164" applyNumberFormat="0" applyAlignment="0" applyProtection="0"/>
    <xf numFmtId="0" fontId="41" fillId="57" borderId="157" applyNumberFormat="0" applyAlignment="0" applyProtection="0"/>
    <xf numFmtId="0" fontId="41" fillId="42" borderId="164" applyNumberFormat="0" applyAlignment="0" applyProtection="0"/>
    <xf numFmtId="0" fontId="41" fillId="42" borderId="164" applyNumberFormat="0" applyAlignment="0" applyProtection="0"/>
    <xf numFmtId="0" fontId="41" fillId="57" borderId="149" applyNumberFormat="0" applyAlignment="0" applyProtection="0"/>
    <xf numFmtId="0" fontId="41" fillId="57" borderId="149" applyNumberFormat="0" applyAlignment="0" applyProtection="0"/>
    <xf numFmtId="0" fontId="41" fillId="57" borderId="149" applyNumberFormat="0" applyAlignment="0" applyProtection="0"/>
    <xf numFmtId="0" fontId="92" fillId="63" borderId="134" applyBorder="0"/>
    <xf numFmtId="0" fontId="34" fillId="55" borderId="142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42" borderId="149" applyNumberFormat="0" applyAlignment="0" applyProtection="0"/>
    <xf numFmtId="0" fontId="47" fillId="0" borderId="159" applyNumberFormat="0" applyFill="0" applyAlignment="0" applyProtection="0"/>
    <xf numFmtId="4" fontId="58" fillId="62" borderId="167" applyNumberFormat="0" applyProtection="0">
      <alignment horizontal="right" vertical="center"/>
    </xf>
    <xf numFmtId="0" fontId="41" fillId="42" borderId="171" applyNumberFormat="0" applyAlignment="0" applyProtection="0"/>
    <xf numFmtId="0" fontId="41" fillId="57" borderId="157" applyNumberFormat="0" applyAlignment="0" applyProtection="0"/>
    <xf numFmtId="0" fontId="44" fillId="58" borderId="158" applyNumberFormat="0" applyFont="0" applyAlignment="0" applyProtection="0"/>
    <xf numFmtId="0" fontId="41" fillId="42" borderId="157" applyNumberFormat="0" applyAlignment="0" applyProtection="0"/>
    <xf numFmtId="0" fontId="41" fillId="42" borderId="157" applyNumberFormat="0" applyAlignment="0" applyProtection="0"/>
    <xf numFmtId="0" fontId="41" fillId="42" borderId="171" applyNumberFormat="0" applyAlignment="0" applyProtection="0"/>
    <xf numFmtId="0" fontId="41" fillId="57" borderId="157" applyNumberFormat="0" applyAlignment="0" applyProtection="0"/>
    <xf numFmtId="0" fontId="63" fillId="61" borderId="164" applyNumberFormat="0" applyAlignment="0" applyProtection="0"/>
    <xf numFmtId="0" fontId="41" fillId="42" borderId="171" applyNumberFormat="0" applyAlignment="0" applyProtection="0"/>
    <xf numFmtId="0" fontId="41" fillId="57" borderId="164" applyNumberFormat="0" applyAlignment="0" applyProtection="0"/>
    <xf numFmtId="0" fontId="41" fillId="42" borderId="157" applyNumberFormat="0" applyAlignment="0" applyProtection="0"/>
    <xf numFmtId="0" fontId="41" fillId="57" borderId="142" applyNumberFormat="0" applyAlignment="0" applyProtection="0"/>
    <xf numFmtId="0" fontId="34" fillId="55" borderId="135" applyNumberFormat="0" applyAlignment="0" applyProtection="0"/>
    <xf numFmtId="0" fontId="20" fillId="0" borderId="175">
      <alignment horizontal="left" vertical="center"/>
    </xf>
    <xf numFmtId="0" fontId="41" fillId="57" borderId="164" applyNumberFormat="0" applyAlignment="0" applyProtection="0"/>
    <xf numFmtId="0" fontId="41" fillId="57" borderId="164" applyNumberFormat="0" applyAlignment="0" applyProtection="0"/>
    <xf numFmtId="4" fontId="58" fillId="62" borderId="160" applyNumberFormat="0" applyProtection="0">
      <alignment horizontal="right" vertical="center"/>
    </xf>
    <xf numFmtId="0" fontId="41" fillId="42" borderId="157" applyNumberFormat="0" applyAlignment="0" applyProtection="0"/>
    <xf numFmtId="0" fontId="41" fillId="42" borderId="157" applyNumberFormat="0" applyAlignment="0" applyProtection="0"/>
    <xf numFmtId="0" fontId="41" fillId="42" borderId="171" applyNumberFormat="0" applyAlignment="0" applyProtection="0"/>
    <xf numFmtId="0" fontId="41" fillId="42" borderId="157" applyNumberFormat="0" applyAlignment="0" applyProtection="0"/>
    <xf numFmtId="0" fontId="41" fillId="57" borderId="157" applyNumberFormat="0" applyAlignment="0" applyProtection="0"/>
    <xf numFmtId="0" fontId="41" fillId="42" borderId="164" applyNumberFormat="0" applyAlignment="0" applyProtection="0"/>
    <xf numFmtId="0" fontId="41" fillId="42" borderId="142" applyNumberFormat="0" applyAlignment="0" applyProtection="0"/>
    <xf numFmtId="0" fontId="47" fillId="0" borderId="159" applyNumberFormat="0" applyFill="0" applyAlignment="0" applyProtection="0"/>
    <xf numFmtId="0" fontId="45" fillId="55" borderId="160" applyNumberFormat="0" applyAlignment="0" applyProtection="0"/>
    <xf numFmtId="0" fontId="44" fillId="58" borderId="165" applyNumberFormat="0" applyFont="0" applyAlignment="0" applyProtection="0"/>
    <xf numFmtId="0" fontId="92" fillId="63" borderId="148" applyBorder="0"/>
    <xf numFmtId="0" fontId="63" fillId="61" borderId="157" applyNumberFormat="0" applyAlignment="0" applyProtection="0"/>
    <xf numFmtId="0" fontId="41" fillId="42" borderId="157" applyNumberFormat="0" applyAlignment="0" applyProtection="0"/>
    <xf numFmtId="0" fontId="47" fillId="0" borderId="159" applyNumberFormat="0" applyFill="0" applyAlignment="0" applyProtection="0"/>
    <xf numFmtId="0" fontId="41" fillId="42" borderId="157" applyNumberFormat="0" applyAlignment="0" applyProtection="0"/>
    <xf numFmtId="0" fontId="34" fillId="55" borderId="164" applyNumberFormat="0" applyAlignment="0" applyProtection="0"/>
    <xf numFmtId="0" fontId="34" fillId="55" borderId="135" applyNumberFormat="0" applyAlignment="0" applyProtection="0"/>
    <xf numFmtId="0" fontId="74" fillId="58" borderId="165" applyNumberFormat="0" applyFont="0" applyAlignment="0" applyProtection="0"/>
    <xf numFmtId="0" fontId="41" fillId="42" borderId="164" applyNumberFormat="0" applyAlignment="0" applyProtection="0"/>
    <xf numFmtId="0" fontId="41" fillId="42" borderId="164" applyNumberFormat="0" applyAlignment="0" applyProtection="0"/>
    <xf numFmtId="0" fontId="74" fillId="58" borderId="158" applyNumberFormat="0" applyFont="0" applyAlignment="0" applyProtection="0"/>
    <xf numFmtId="0" fontId="41" fillId="57" borderId="157" applyNumberFormat="0" applyAlignment="0" applyProtection="0"/>
    <xf numFmtId="0" fontId="41" fillId="57" borderId="164" applyNumberFormat="0" applyAlignment="0" applyProtection="0"/>
    <xf numFmtId="0" fontId="41" fillId="42" borderId="135" applyNumberFormat="0" applyAlignment="0" applyProtection="0"/>
    <xf numFmtId="0" fontId="41" fillId="57" borderId="135" applyNumberFormat="0" applyAlignment="0" applyProtection="0"/>
    <xf numFmtId="0" fontId="41" fillId="57" borderId="157" applyNumberFormat="0" applyAlignment="0" applyProtection="0"/>
    <xf numFmtId="0" fontId="41" fillId="57" borderId="171" applyNumberFormat="0" applyAlignment="0" applyProtection="0"/>
    <xf numFmtId="0" fontId="41" fillId="57" borderId="164" applyNumberFormat="0" applyAlignment="0" applyProtection="0"/>
    <xf numFmtId="0" fontId="1" fillId="58" borderId="165" applyNumberFormat="0" applyFont="0" applyAlignment="0" applyProtection="0"/>
    <xf numFmtId="0" fontId="41" fillId="42" borderId="157" applyNumberFormat="0" applyAlignment="0" applyProtection="0"/>
    <xf numFmtId="0" fontId="41" fillId="57" borderId="164" applyNumberFormat="0" applyAlignment="0" applyProtection="0"/>
    <xf numFmtId="0" fontId="45" fillId="55" borderId="160" applyNumberFormat="0" applyAlignment="0" applyProtection="0"/>
    <xf numFmtId="0" fontId="41" fillId="57" borderId="164" applyNumberFormat="0" applyAlignment="0" applyProtection="0"/>
    <xf numFmtId="4" fontId="58" fillId="62" borderId="174" applyNumberFormat="0" applyProtection="0">
      <alignment horizontal="right" vertical="center"/>
    </xf>
    <xf numFmtId="0" fontId="34" fillId="55" borderId="164" applyNumberFormat="0" applyAlignment="0" applyProtection="0"/>
    <xf numFmtId="0" fontId="41" fillId="42" borderId="171" applyNumberFormat="0" applyAlignment="0" applyProtection="0"/>
    <xf numFmtId="0" fontId="45" fillId="55" borderId="174" applyNumberFormat="0" applyAlignment="0" applyProtection="0"/>
    <xf numFmtId="0" fontId="1" fillId="34" borderId="174" applyNumberFormat="0" applyProtection="0">
      <alignment horizontal="left" vertical="center" indent="1"/>
    </xf>
    <xf numFmtId="0" fontId="41" fillId="57" borderId="142" applyNumberFormat="0" applyAlignment="0" applyProtection="0"/>
    <xf numFmtId="0" fontId="41" fillId="57" borderId="164" applyNumberFormat="0" applyAlignment="0" applyProtection="0"/>
    <xf numFmtId="0" fontId="45" fillId="55" borderId="160" applyNumberFormat="0" applyAlignment="0" applyProtection="0"/>
    <xf numFmtId="0" fontId="1" fillId="34" borderId="138" applyNumberFormat="0" applyProtection="0">
      <alignment horizontal="left" vertical="center" indent="1"/>
    </xf>
    <xf numFmtId="0" fontId="41" fillId="42" borderId="171" applyNumberFormat="0" applyAlignment="0" applyProtection="0"/>
    <xf numFmtId="0" fontId="41" fillId="57" borderId="157" applyNumberFormat="0" applyAlignment="0" applyProtection="0"/>
    <xf numFmtId="0" fontId="41" fillId="57" borderId="164" applyNumberFormat="0" applyAlignment="0" applyProtection="0"/>
    <xf numFmtId="0" fontId="41" fillId="42" borderId="157" applyNumberFormat="0" applyAlignment="0" applyProtection="0"/>
    <xf numFmtId="0" fontId="41" fillId="57" borderId="164" applyNumberFormat="0" applyAlignment="0" applyProtection="0"/>
    <xf numFmtId="0" fontId="44" fillId="58" borderId="136" applyNumberFormat="0" applyFont="0" applyAlignment="0" applyProtection="0"/>
    <xf numFmtId="0" fontId="44" fillId="58" borderId="150" applyNumberFormat="0" applyFont="0" applyAlignment="0" applyProtection="0"/>
    <xf numFmtId="0" fontId="92" fillId="0" borderId="133" applyAlignment="0">
      <alignment horizontal="right"/>
    </xf>
    <xf numFmtId="0" fontId="41" fillId="57" borderId="157" applyNumberFormat="0" applyAlignment="0" applyProtection="0"/>
    <xf numFmtId="0" fontId="34" fillId="55" borderId="164" applyNumberFormat="0" applyAlignment="0" applyProtection="0"/>
    <xf numFmtId="0" fontId="41" fillId="42" borderId="142" applyNumberFormat="0" applyAlignment="0" applyProtection="0"/>
    <xf numFmtId="0" fontId="41" fillId="42" borderId="135" applyNumberFormat="0" applyAlignment="0" applyProtection="0"/>
    <xf numFmtId="0" fontId="1" fillId="34" borderId="138" applyNumberFormat="0" applyProtection="0">
      <alignment horizontal="left" vertical="center" indent="1"/>
    </xf>
    <xf numFmtId="0" fontId="41" fillId="57" borderId="135" applyNumberFormat="0" applyAlignment="0" applyProtection="0"/>
    <xf numFmtId="0" fontId="41" fillId="57" borderId="135" applyNumberFormat="0" applyAlignment="0" applyProtection="0"/>
    <xf numFmtId="0" fontId="1" fillId="34" borderId="138" applyNumberFormat="0" applyProtection="0">
      <alignment horizontal="left" vertical="center" indent="1"/>
    </xf>
    <xf numFmtId="0" fontId="41" fillId="57" borderId="171" applyNumberFormat="0" applyAlignment="0" applyProtection="0"/>
    <xf numFmtId="0" fontId="41" fillId="57" borderId="135" applyNumberFormat="0" applyAlignment="0" applyProtection="0"/>
    <xf numFmtId="0" fontId="41" fillId="42" borderId="135" applyNumberFormat="0" applyAlignment="0" applyProtection="0"/>
    <xf numFmtId="0" fontId="74" fillId="58" borderId="136" applyNumberFormat="0" applyFont="0" applyAlignment="0" applyProtection="0"/>
    <xf numFmtId="0" fontId="41" fillId="42" borderId="157" applyNumberFormat="0" applyAlignment="0" applyProtection="0"/>
    <xf numFmtId="0" fontId="41" fillId="57" borderId="135" applyNumberFormat="0" applyAlignment="0" applyProtection="0"/>
    <xf numFmtId="0" fontId="41" fillId="42" borderId="164" applyNumberFormat="0" applyAlignment="0" applyProtection="0"/>
    <xf numFmtId="0" fontId="41" fillId="42" borderId="135" applyNumberFormat="0" applyAlignment="0" applyProtection="0"/>
    <xf numFmtId="0" fontId="41" fillId="42" borderId="164" applyNumberFormat="0" applyAlignment="0" applyProtection="0"/>
    <xf numFmtId="0" fontId="41" fillId="57" borderId="135" applyNumberFormat="0" applyAlignment="0" applyProtection="0"/>
    <xf numFmtId="0" fontId="44" fillId="58" borderId="154" applyNumberFormat="0" applyFont="0" applyAlignment="0" applyProtection="0"/>
    <xf numFmtId="0" fontId="63" fillId="61" borderId="135" applyNumberFormat="0" applyAlignment="0" applyProtection="0"/>
    <xf numFmtId="0" fontId="41" fillId="57" borderId="164" applyNumberFormat="0" applyAlignment="0" applyProtection="0"/>
    <xf numFmtId="0" fontId="74" fillId="58" borderId="165" applyNumberFormat="0" applyFon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42" borderId="164" applyNumberFormat="0" applyAlignment="0" applyProtection="0"/>
    <xf numFmtId="0" fontId="20" fillId="0" borderId="139">
      <alignment horizontal="left" vertical="center"/>
    </xf>
    <xf numFmtId="0" fontId="63" fillId="61" borderId="157" applyNumberFormat="0" applyAlignment="0" applyProtection="0"/>
    <xf numFmtId="0" fontId="41" fillId="57" borderId="135" applyNumberFormat="0" applyAlignment="0" applyProtection="0"/>
    <xf numFmtId="0" fontId="47" fillId="0" borderId="137" applyNumberFormat="0" applyFill="0" applyAlignment="0" applyProtection="0"/>
    <xf numFmtId="0" fontId="41" fillId="42" borderId="135" applyNumberFormat="0" applyAlignment="0" applyProtection="0"/>
    <xf numFmtId="0" fontId="41" fillId="42" borderId="142" applyNumberFormat="0" applyAlignment="0" applyProtection="0"/>
    <xf numFmtId="0" fontId="20" fillId="0" borderId="161">
      <alignment horizontal="left" vertical="center"/>
    </xf>
    <xf numFmtId="0" fontId="41" fillId="57" borderId="164" applyNumberFormat="0" applyAlignment="0" applyProtection="0"/>
    <xf numFmtId="0" fontId="41" fillId="42" borderId="135" applyNumberFormat="0" applyAlignment="0" applyProtection="0"/>
    <xf numFmtId="0" fontId="34" fillId="55" borderId="135" applyNumberFormat="0" applyAlignment="0" applyProtection="0"/>
    <xf numFmtId="0" fontId="41" fillId="42" borderId="135" applyNumberFormat="0" applyAlignment="0" applyProtection="0"/>
    <xf numFmtId="0" fontId="1" fillId="34" borderId="138" applyNumberFormat="0" applyProtection="0">
      <alignment horizontal="left" vertical="center" indent="1"/>
    </xf>
    <xf numFmtId="0" fontId="41" fillId="42" borderId="135" applyNumberFormat="0" applyAlignment="0" applyProtection="0"/>
    <xf numFmtId="10" fontId="2" fillId="36" borderId="162" applyNumberFormat="0" applyBorder="0" applyAlignment="0" applyProtection="0"/>
    <xf numFmtId="0" fontId="47" fillId="0" borderId="144" applyNumberFormat="0" applyFill="0" applyAlignment="0" applyProtection="0"/>
    <xf numFmtId="0" fontId="41" fillId="57" borderId="157" applyNumberFormat="0" applyAlignment="0" applyProtection="0"/>
    <xf numFmtId="4" fontId="58" fillId="62" borderId="138" applyNumberFormat="0" applyProtection="0">
      <alignment horizontal="right" vertical="center"/>
    </xf>
    <xf numFmtId="0" fontId="41" fillId="57" borderId="135" applyNumberFormat="0" applyAlignment="0" applyProtection="0"/>
    <xf numFmtId="0" fontId="47" fillId="0" borderId="166" applyNumberFormat="0" applyFill="0" applyAlignment="0" applyProtection="0"/>
    <xf numFmtId="0" fontId="41" fillId="42" borderId="135" applyNumberFormat="0" applyAlignment="0" applyProtection="0"/>
    <xf numFmtId="0" fontId="41" fillId="42" borderId="142" applyNumberFormat="0" applyAlignment="0" applyProtection="0"/>
    <xf numFmtId="0" fontId="41" fillId="57" borderId="135" applyNumberFormat="0" applyAlignment="0" applyProtection="0"/>
    <xf numFmtId="0" fontId="41" fillId="42" borderId="164" applyNumberFormat="0" applyAlignment="0" applyProtection="0"/>
    <xf numFmtId="0" fontId="34" fillId="55" borderId="157" applyNumberFormat="0" applyAlignment="0" applyProtection="0"/>
    <xf numFmtId="0" fontId="47" fillId="0" borderId="159" applyNumberFormat="0" applyFill="0" applyAlignment="0" applyProtection="0"/>
    <xf numFmtId="0" fontId="63" fillId="61" borderId="157" applyNumberFormat="0" applyAlignment="0" applyProtection="0"/>
    <xf numFmtId="0" fontId="41" fillId="42" borderId="153" applyNumberFormat="0" applyAlignment="0" applyProtection="0"/>
    <xf numFmtId="0" fontId="44" fillId="58" borderId="158" applyNumberFormat="0" applyFont="0" applyAlignment="0" applyProtection="0"/>
    <xf numFmtId="0" fontId="41" fillId="57" borderId="135" applyNumberFormat="0" applyAlignment="0" applyProtection="0"/>
    <xf numFmtId="0" fontId="47" fillId="0" borderId="137" applyNumberFormat="0" applyFill="0" applyAlignment="0" applyProtection="0"/>
    <xf numFmtId="0" fontId="34" fillId="55" borderId="135" applyNumberFormat="0" applyAlignment="0" applyProtection="0"/>
    <xf numFmtId="0" fontId="41" fillId="42" borderId="135" applyNumberFormat="0" applyAlignment="0" applyProtection="0"/>
    <xf numFmtId="10" fontId="2" fillId="36" borderId="162" applyNumberFormat="0" applyBorder="0" applyAlignment="0" applyProtection="0"/>
    <xf numFmtId="0" fontId="34" fillId="55" borderId="164" applyNumberFormat="0" applyAlignment="0" applyProtection="0"/>
    <xf numFmtId="0" fontId="41" fillId="57" borderId="164" applyNumberFormat="0" applyAlignment="0" applyProtection="0"/>
    <xf numFmtId="0" fontId="47" fillId="0" borderId="137" applyNumberFormat="0" applyFill="0" applyAlignment="0" applyProtection="0"/>
    <xf numFmtId="0" fontId="41" fillId="57" borderId="153" applyNumberFormat="0" applyAlignment="0" applyProtection="0"/>
    <xf numFmtId="0" fontId="41" fillId="42" borderId="164" applyNumberFormat="0" applyAlignment="0" applyProtection="0"/>
    <xf numFmtId="0" fontId="41" fillId="42" borderId="135" applyNumberFormat="0" applyAlignment="0" applyProtection="0"/>
    <xf numFmtId="0" fontId="41" fillId="42" borderId="157" applyNumberFormat="0" applyAlignment="0" applyProtection="0"/>
    <xf numFmtId="0" fontId="41" fillId="57" borderId="142" applyNumberFormat="0" applyAlignment="0" applyProtection="0"/>
    <xf numFmtId="0" fontId="44" fillId="58" borderId="136" applyNumberFormat="0" applyFont="0" applyAlignment="0" applyProtection="0"/>
    <xf numFmtId="0" fontId="63" fillId="61" borderId="149" applyNumberFormat="0" applyAlignment="0" applyProtection="0"/>
    <xf numFmtId="0" fontId="74" fillId="58" borderId="165" applyNumberFormat="0" applyFont="0" applyAlignment="0" applyProtection="0"/>
    <xf numFmtId="0" fontId="41" fillId="57" borderId="171" applyNumberFormat="0" applyAlignment="0" applyProtection="0"/>
    <xf numFmtId="0" fontId="41" fillId="42" borderId="153" applyNumberFormat="0" applyAlignment="0" applyProtection="0"/>
    <xf numFmtId="0" fontId="20" fillId="0" borderId="146">
      <alignment horizontal="left" vertical="center"/>
    </xf>
    <xf numFmtId="0" fontId="41" fillId="57" borderId="142" applyNumberFormat="0" applyAlignment="0" applyProtection="0"/>
    <xf numFmtId="0" fontId="41" fillId="57" borderId="142" applyNumberFormat="0" applyAlignment="0" applyProtection="0"/>
    <xf numFmtId="0" fontId="1" fillId="34" borderId="160" applyNumberFormat="0" applyProtection="0">
      <alignment horizontal="left" vertical="center" indent="1"/>
    </xf>
    <xf numFmtId="0" fontId="41" fillId="57" borderId="164" applyNumberFormat="0" applyAlignment="0" applyProtection="0"/>
    <xf numFmtId="0" fontId="41" fillId="57" borderId="164" applyNumberFormat="0" applyAlignment="0" applyProtection="0"/>
    <xf numFmtId="0" fontId="47" fillId="0" borderId="137" applyNumberFormat="0" applyFill="0" applyAlignment="0" applyProtection="0"/>
    <xf numFmtId="0" fontId="1" fillId="34" borderId="167" applyNumberFormat="0" applyProtection="0">
      <alignment horizontal="left" vertical="center" indent="1"/>
    </xf>
    <xf numFmtId="0" fontId="41" fillId="57" borderId="135" applyNumberFormat="0" applyAlignment="0" applyProtection="0"/>
    <xf numFmtId="0" fontId="41" fillId="57" borderId="135" applyNumberFormat="0" applyAlignment="0" applyProtection="0"/>
    <xf numFmtId="0" fontId="1" fillId="34" borderId="138" applyNumberFormat="0" applyProtection="0">
      <alignment horizontal="left" vertical="center" indent="1"/>
    </xf>
    <xf numFmtId="0" fontId="63" fillId="61" borderId="157" applyNumberFormat="0" applyAlignment="0" applyProtection="0"/>
    <xf numFmtId="0" fontId="41" fillId="42" borderId="125" applyNumberFormat="0" applyAlignment="0" applyProtection="0"/>
    <xf numFmtId="0" fontId="41" fillId="57" borderId="125" applyNumberFormat="0" applyAlignment="0" applyProtection="0"/>
    <xf numFmtId="0" fontId="41" fillId="42" borderId="125" applyNumberFormat="0" applyAlignment="0" applyProtection="0"/>
    <xf numFmtId="0" fontId="34" fillId="55" borderId="125" applyNumberFormat="0" applyAlignment="0" applyProtection="0"/>
    <xf numFmtId="0" fontId="41" fillId="42" borderId="125" applyNumberFormat="0" applyAlignment="0" applyProtection="0"/>
    <xf numFmtId="0" fontId="44" fillId="58" borderId="126" applyNumberFormat="0" applyFont="0" applyAlignment="0" applyProtection="0"/>
    <xf numFmtId="0" fontId="45" fillId="55" borderId="160" applyNumberFormat="0" applyAlignment="0" applyProtection="0"/>
    <xf numFmtId="0" fontId="41" fillId="42" borderId="157" applyNumberFormat="0" applyAlignment="0" applyProtection="0"/>
    <xf numFmtId="0" fontId="41" fillId="42" borderId="125" applyNumberFormat="0" applyAlignment="0" applyProtection="0"/>
    <xf numFmtId="0" fontId="41" fillId="42" borderId="157" applyNumberFormat="0" applyAlignment="0" applyProtection="0"/>
    <xf numFmtId="0" fontId="41" fillId="42" borderId="135" applyNumberFormat="0" applyAlignment="0" applyProtection="0"/>
    <xf numFmtId="10" fontId="2" fillId="36" borderId="133" applyNumberFormat="0" applyBorder="0" applyAlignment="0" applyProtection="0"/>
    <xf numFmtId="0" fontId="41" fillId="42" borderId="125" applyNumberFormat="0" applyAlignment="0" applyProtection="0"/>
    <xf numFmtId="0" fontId="41" fillId="42" borderId="125" applyNumberFormat="0" applyAlignment="0" applyProtection="0"/>
    <xf numFmtId="0" fontId="41" fillId="57" borderId="135" applyNumberFormat="0" applyAlignment="0" applyProtection="0"/>
    <xf numFmtId="0" fontId="41" fillId="57" borderId="125" applyNumberFormat="0" applyAlignment="0" applyProtection="0"/>
    <xf numFmtId="0" fontId="41" fillId="57" borderId="125" applyNumberFormat="0" applyAlignment="0" applyProtection="0"/>
    <xf numFmtId="0" fontId="41" fillId="57" borderId="135" applyNumberFormat="0" applyAlignment="0" applyProtection="0"/>
    <xf numFmtId="0" fontId="41" fillId="42" borderId="157" applyNumberFormat="0" applyAlignment="0" applyProtection="0"/>
    <xf numFmtId="0" fontId="41" fillId="42" borderId="125" applyNumberFormat="0" applyAlignment="0" applyProtection="0"/>
    <xf numFmtId="10" fontId="2" fillId="36" borderId="162" applyNumberFormat="0" applyBorder="0" applyAlignment="0" applyProtection="0"/>
    <xf numFmtId="0" fontId="74" fillId="58" borderId="158" applyNumberFormat="0" applyFont="0" applyAlignment="0" applyProtection="0"/>
    <xf numFmtId="0" fontId="74" fillId="58" borderId="126" applyNumberFormat="0" applyFont="0" applyAlignment="0" applyProtection="0"/>
    <xf numFmtId="0" fontId="41" fillId="42" borderId="125" applyNumberFormat="0" applyAlignment="0" applyProtection="0"/>
    <xf numFmtId="0" fontId="41" fillId="57" borderId="125" applyNumberFormat="0" applyAlignment="0" applyProtection="0"/>
    <xf numFmtId="0" fontId="41" fillId="57" borderId="125" applyNumberFormat="0" applyAlignment="0" applyProtection="0"/>
    <xf numFmtId="0" fontId="41" fillId="57" borderId="125" applyNumberFormat="0" applyAlignment="0" applyProtection="0"/>
    <xf numFmtId="0" fontId="41" fillId="42" borderId="125" applyNumberFormat="0" applyAlignment="0" applyProtection="0"/>
    <xf numFmtId="0" fontId="41" fillId="57" borderId="125" applyNumberFormat="0" applyAlignment="0" applyProtection="0"/>
    <xf numFmtId="0" fontId="41" fillId="57" borderId="125" applyNumberFormat="0" applyAlignment="0" applyProtection="0"/>
    <xf numFmtId="0" fontId="41" fillId="57" borderId="125" applyNumberFormat="0" applyAlignment="0" applyProtection="0"/>
    <xf numFmtId="0" fontId="41" fillId="57" borderId="125" applyNumberFormat="0" applyAlignment="0" applyProtection="0"/>
    <xf numFmtId="0" fontId="41" fillId="57" borderId="125" applyNumberFormat="0" applyAlignment="0" applyProtection="0"/>
    <xf numFmtId="0" fontId="41" fillId="42" borderId="125" applyNumberFormat="0" applyAlignment="0" applyProtection="0"/>
    <xf numFmtId="0" fontId="63" fillId="61" borderId="125" applyNumberFormat="0" applyAlignment="0" applyProtection="0"/>
    <xf numFmtId="0" fontId="34" fillId="55" borderId="125" applyNumberFormat="0" applyAlignment="0" applyProtection="0"/>
    <xf numFmtId="0" fontId="63" fillId="61" borderId="125" applyNumberFormat="0" applyAlignment="0" applyProtection="0"/>
    <xf numFmtId="0" fontId="41" fillId="42" borderId="125" applyNumberFormat="0" applyAlignment="0" applyProtection="0"/>
    <xf numFmtId="0" fontId="41" fillId="57" borderId="125" applyNumberFormat="0" applyAlignment="0" applyProtection="0"/>
    <xf numFmtId="0" fontId="41" fillId="42" borderId="125" applyNumberFormat="0" applyAlignment="0" applyProtection="0"/>
    <xf numFmtId="0" fontId="41" fillId="57" borderId="125" applyNumberFormat="0" applyAlignment="0" applyProtection="0"/>
    <xf numFmtId="0" fontId="41" fillId="57" borderId="125" applyNumberFormat="0" applyAlignment="0" applyProtection="0"/>
    <xf numFmtId="0" fontId="41" fillId="57" borderId="125" applyNumberFormat="0" applyAlignment="0" applyProtection="0"/>
    <xf numFmtId="0" fontId="41" fillId="57" borderId="125" applyNumberFormat="0" applyAlignment="0" applyProtection="0"/>
    <xf numFmtId="0" fontId="41" fillId="57" borderId="125" applyNumberFormat="0" applyAlignment="0" applyProtection="0"/>
    <xf numFmtId="0" fontId="41" fillId="57" borderId="125" applyNumberFormat="0" applyAlignment="0" applyProtection="0"/>
    <xf numFmtId="0" fontId="41" fillId="57" borderId="125" applyNumberFormat="0" applyAlignment="0" applyProtection="0"/>
    <xf numFmtId="0" fontId="41" fillId="57" borderId="125" applyNumberFormat="0" applyAlignment="0" applyProtection="0"/>
    <xf numFmtId="0" fontId="41" fillId="57" borderId="125" applyNumberFormat="0" applyAlignment="0" applyProtection="0"/>
    <xf numFmtId="0" fontId="41" fillId="42" borderId="125" applyNumberFormat="0" applyAlignment="0" applyProtection="0"/>
    <xf numFmtId="0" fontId="41" fillId="42" borderId="125" applyNumberFormat="0" applyAlignment="0" applyProtection="0"/>
    <xf numFmtId="0" fontId="41" fillId="57" borderId="125" applyNumberFormat="0" applyAlignment="0" applyProtection="0"/>
    <xf numFmtId="0" fontId="41" fillId="57" borderId="125" applyNumberFormat="0" applyAlignment="0" applyProtection="0"/>
    <xf numFmtId="0" fontId="41" fillId="57" borderId="125" applyNumberFormat="0" applyAlignment="0" applyProtection="0"/>
    <xf numFmtId="0" fontId="41" fillId="57" borderId="125" applyNumberFormat="0" applyAlignment="0" applyProtection="0"/>
    <xf numFmtId="0" fontId="41" fillId="42" borderId="125" applyNumberFormat="0" applyAlignment="0" applyProtection="0"/>
    <xf numFmtId="0" fontId="1" fillId="58" borderId="126" applyNumberFormat="0" applyFont="0" applyAlignment="0" applyProtection="0"/>
    <xf numFmtId="0" fontId="74" fillId="58" borderId="126" applyNumberFormat="0" applyFont="0" applyAlignment="0" applyProtection="0"/>
    <xf numFmtId="0" fontId="1" fillId="58" borderId="158" applyNumberFormat="0" applyFont="0" applyAlignment="0" applyProtection="0"/>
    <xf numFmtId="0" fontId="41" fillId="42" borderId="164" applyNumberFormat="0" applyAlignment="0" applyProtection="0"/>
    <xf numFmtId="0" fontId="41" fillId="57" borderId="135" applyNumberFormat="0" applyAlignment="0" applyProtection="0"/>
    <xf numFmtId="0" fontId="44" fillId="58" borderId="126" applyNumberFormat="0" applyFont="0" applyAlignment="0" applyProtection="0"/>
    <xf numFmtId="0" fontId="41" fillId="42" borderId="125" applyNumberFormat="0" applyAlignment="0" applyProtection="0"/>
    <xf numFmtId="0" fontId="34" fillId="55" borderId="125" applyNumberFormat="0" applyAlignment="0" applyProtection="0"/>
    <xf numFmtId="0" fontId="41" fillId="57" borderId="171" applyNumberFormat="0" applyAlignment="0" applyProtection="0"/>
    <xf numFmtId="0" fontId="41" fillId="57" borderId="157" applyNumberFormat="0" applyAlignment="0" applyProtection="0"/>
    <xf numFmtId="0" fontId="41" fillId="42" borderId="135" applyNumberFormat="0" applyAlignment="0" applyProtection="0"/>
    <xf numFmtId="0" fontId="41" fillId="57" borderId="125" applyNumberFormat="0" applyAlignment="0" applyProtection="0"/>
    <xf numFmtId="0" fontId="41" fillId="57" borderId="135" applyNumberFormat="0" applyAlignment="0" applyProtection="0"/>
    <xf numFmtId="0" fontId="41" fillId="42" borderId="125" applyNumberFormat="0" applyAlignment="0" applyProtection="0"/>
    <xf numFmtId="0" fontId="1" fillId="58" borderId="126" applyNumberFormat="0" applyFont="0" applyAlignment="0" applyProtection="0"/>
    <xf numFmtId="0" fontId="34" fillId="55" borderId="125" applyNumberFormat="0" applyAlignment="0" applyProtection="0"/>
    <xf numFmtId="0" fontId="41" fillId="57" borderId="125" applyNumberFormat="0" applyAlignment="0" applyProtection="0"/>
    <xf numFmtId="0" fontId="41" fillId="57" borderId="125" applyNumberFormat="0" applyAlignment="0" applyProtection="0"/>
    <xf numFmtId="0" fontId="41" fillId="42" borderId="125" applyNumberFormat="0" applyAlignment="0" applyProtection="0"/>
    <xf numFmtId="0" fontId="41" fillId="42" borderId="125" applyNumberFormat="0" applyAlignment="0" applyProtection="0"/>
    <xf numFmtId="0" fontId="41" fillId="42" borderId="135" applyNumberFormat="0" applyAlignment="0" applyProtection="0"/>
    <xf numFmtId="0" fontId="41" fillId="42" borderId="135" applyNumberFormat="0" applyAlignment="0" applyProtection="0"/>
    <xf numFmtId="0" fontId="41" fillId="57" borderId="157" applyNumberFormat="0" applyAlignment="0" applyProtection="0"/>
    <xf numFmtId="0" fontId="41" fillId="57" borderId="135" applyNumberFormat="0" applyAlignment="0" applyProtection="0"/>
    <xf numFmtId="0" fontId="41" fillId="57" borderId="157" applyNumberFormat="0" applyAlignment="0" applyProtection="0"/>
    <xf numFmtId="0" fontId="47" fillId="0" borderId="166" applyNumberFormat="0" applyFill="0" applyAlignment="0" applyProtection="0"/>
    <xf numFmtId="0" fontId="41" fillId="57" borderId="164" applyNumberFormat="0" applyAlignment="0" applyProtection="0"/>
    <xf numFmtId="0" fontId="92" fillId="63" borderId="134" applyBorder="0"/>
    <xf numFmtId="0" fontId="41" fillId="42" borderId="135" applyNumberFormat="0" applyAlignment="0" applyProtection="0"/>
    <xf numFmtId="0" fontId="47" fillId="0" borderId="137" applyNumberFormat="0" applyFill="0" applyAlignment="0" applyProtection="0"/>
    <xf numFmtId="0" fontId="1" fillId="34" borderId="138" applyNumberFormat="0" applyProtection="0">
      <alignment horizontal="left" vertical="center" indent="1"/>
    </xf>
    <xf numFmtId="0" fontId="1" fillId="34" borderId="138" applyNumberFormat="0" applyProtection="0">
      <alignment horizontal="left" vertical="center" indent="1"/>
    </xf>
    <xf numFmtId="4" fontId="58" fillId="62" borderId="138" applyNumberFormat="0" applyProtection="0">
      <alignment horizontal="right" vertical="center"/>
    </xf>
    <xf numFmtId="0" fontId="1" fillId="34" borderId="138" applyNumberFormat="0" applyProtection="0">
      <alignment horizontal="left" vertical="center" indent="1"/>
    </xf>
    <xf numFmtId="0" fontId="45" fillId="61" borderId="138" applyNumberFormat="0" applyAlignment="0" applyProtection="0"/>
    <xf numFmtId="0" fontId="74" fillId="58" borderId="136" applyNumberFormat="0" applyFont="0" applyAlignment="0" applyProtection="0"/>
    <xf numFmtId="0" fontId="41" fillId="42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42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42" borderId="135" applyNumberFormat="0" applyAlignment="0" applyProtection="0"/>
    <xf numFmtId="10" fontId="2" fillId="36" borderId="133" applyNumberFormat="0" applyBorder="0" applyAlignment="0" applyProtection="0"/>
    <xf numFmtId="0" fontId="20" fillId="0" borderId="139">
      <alignment horizontal="left" vertical="center"/>
    </xf>
    <xf numFmtId="0" fontId="63" fillId="61" borderId="135" applyNumberFormat="0" applyAlignment="0" applyProtection="0"/>
    <xf numFmtId="0" fontId="34" fillId="55" borderId="135" applyNumberFormat="0" applyAlignment="0" applyProtection="0"/>
    <xf numFmtId="0" fontId="63" fillId="61" borderId="135" applyNumberFormat="0" applyAlignment="0" applyProtection="0"/>
    <xf numFmtId="0" fontId="20" fillId="0" borderId="139">
      <alignment horizontal="left" vertical="center"/>
    </xf>
    <xf numFmtId="0" fontId="41" fillId="42" borderId="135" applyNumberFormat="0" applyAlignment="0" applyProtection="0"/>
    <xf numFmtId="0" fontId="41" fillId="57" borderId="135" applyNumberFormat="0" applyAlignment="0" applyProtection="0"/>
    <xf numFmtId="0" fontId="41" fillId="42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42" borderId="135" applyNumberFormat="0" applyAlignment="0" applyProtection="0"/>
    <xf numFmtId="0" fontId="41" fillId="42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42" borderId="135" applyNumberFormat="0" applyAlignment="0" applyProtection="0"/>
    <xf numFmtId="0" fontId="1" fillId="58" borderId="136" applyNumberFormat="0" applyFont="0" applyAlignment="0" applyProtection="0"/>
    <xf numFmtId="0" fontId="74" fillId="58" borderId="136" applyNumberFormat="0" applyFont="0" applyAlignment="0" applyProtection="0"/>
    <xf numFmtId="0" fontId="45" fillId="55" borderId="138" applyNumberFormat="0" applyAlignment="0" applyProtection="0"/>
    <xf numFmtId="0" fontId="45" fillId="61" borderId="138" applyNumberFormat="0" applyAlignment="0" applyProtection="0"/>
    <xf numFmtId="0" fontId="1" fillId="34" borderId="138" applyNumberFormat="0" applyProtection="0">
      <alignment horizontal="left" vertical="center" indent="1"/>
    </xf>
    <xf numFmtId="4" fontId="58" fillId="62" borderId="138" applyNumberFormat="0" applyProtection="0">
      <alignment horizontal="right" vertical="center"/>
    </xf>
    <xf numFmtId="0" fontId="1" fillId="34" borderId="138" applyNumberFormat="0" applyProtection="0">
      <alignment horizontal="left" vertical="center" indent="1"/>
    </xf>
    <xf numFmtId="0" fontId="1" fillId="34" borderId="138" applyNumberFormat="0" applyProtection="0">
      <alignment horizontal="left" vertical="center" indent="1"/>
    </xf>
    <xf numFmtId="0" fontId="47" fillId="0" borderId="137" applyNumberFormat="0" applyFill="0" applyAlignment="0" applyProtection="0"/>
    <xf numFmtId="0" fontId="44" fillId="58" borderId="136" applyNumberFormat="0" applyFont="0" applyAlignment="0" applyProtection="0"/>
    <xf numFmtId="0" fontId="41" fillId="42" borderId="135" applyNumberFormat="0" applyAlignment="0" applyProtection="0"/>
    <xf numFmtId="0" fontId="34" fillId="55" borderId="135" applyNumberFormat="0" applyAlignment="0" applyProtection="0"/>
    <xf numFmtId="0" fontId="47" fillId="0" borderId="137" applyNumberFormat="0" applyFill="0" applyAlignment="0" applyProtection="0"/>
    <xf numFmtId="0" fontId="45" fillId="55" borderId="138" applyNumberFormat="0" applyAlignment="0" applyProtection="0"/>
    <xf numFmtId="0" fontId="41" fillId="42" borderId="157" applyNumberFormat="0" applyAlignment="0" applyProtection="0"/>
    <xf numFmtId="0" fontId="41" fillId="57" borderId="135" applyNumberFormat="0" applyAlignment="0" applyProtection="0"/>
    <xf numFmtId="0" fontId="41" fillId="42" borderId="135" applyNumberFormat="0" applyAlignment="0" applyProtection="0"/>
    <xf numFmtId="0" fontId="45" fillId="55" borderId="138" applyNumberFormat="0" applyAlignment="0" applyProtection="0"/>
    <xf numFmtId="0" fontId="1" fillId="58" borderId="136" applyNumberFormat="0" applyFont="0" applyAlignment="0" applyProtection="0"/>
    <xf numFmtId="0" fontId="34" fillId="55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42" borderId="135" applyNumberFormat="0" applyAlignment="0" applyProtection="0"/>
    <xf numFmtId="0" fontId="41" fillId="42" borderId="135" applyNumberFormat="0" applyAlignment="0" applyProtection="0"/>
    <xf numFmtId="0" fontId="34" fillId="55" borderId="142" applyNumberFormat="0" applyAlignment="0" applyProtection="0"/>
    <xf numFmtId="0" fontId="41" fillId="42" borderId="135" applyNumberFormat="0" applyAlignment="0" applyProtection="0"/>
    <xf numFmtId="0" fontId="41" fillId="57" borderId="153" applyNumberFormat="0" applyAlignment="0" applyProtection="0"/>
    <xf numFmtId="0" fontId="45" fillId="61" borderId="167" applyNumberFormat="0" applyAlignment="0" applyProtection="0"/>
    <xf numFmtId="0" fontId="44" fillId="58" borderId="136" applyNumberFormat="0" applyFont="0" applyAlignment="0" applyProtection="0"/>
    <xf numFmtId="0" fontId="92" fillId="63" borderId="141" applyBorder="0"/>
    <xf numFmtId="0" fontId="41" fillId="57" borderId="164" applyNumberFormat="0" applyAlignment="0" applyProtection="0"/>
    <xf numFmtId="0" fontId="47" fillId="0" borderId="159" applyNumberFormat="0" applyFill="0" applyAlignment="0" applyProtection="0"/>
    <xf numFmtId="0" fontId="41" fillId="57" borderId="157" applyNumberFormat="0" applyAlignment="0" applyProtection="0"/>
    <xf numFmtId="0" fontId="41" fillId="42" borderId="157" applyNumberFormat="0" applyAlignment="0" applyProtection="0"/>
    <xf numFmtId="0" fontId="41" fillId="57" borderId="157" applyNumberFormat="0" applyAlignment="0" applyProtection="0"/>
    <xf numFmtId="0" fontId="1" fillId="58" borderId="136" applyNumberFormat="0" applyFont="0" applyAlignment="0" applyProtection="0"/>
    <xf numFmtId="0" fontId="63" fillId="61" borderId="135" applyNumberFormat="0" applyAlignment="0" applyProtection="0"/>
    <xf numFmtId="0" fontId="41" fillId="42" borderId="164" applyNumberFormat="0" applyAlignment="0" applyProtection="0"/>
    <xf numFmtId="0" fontId="1" fillId="34" borderId="167" applyNumberFormat="0" applyProtection="0">
      <alignment horizontal="left" vertical="center" indent="1"/>
    </xf>
    <xf numFmtId="0" fontId="41" fillId="57" borderId="164" applyNumberFormat="0" applyAlignment="0" applyProtection="0"/>
    <xf numFmtId="0" fontId="41" fillId="57" borderId="135" applyNumberFormat="0" applyAlignment="0" applyProtection="0"/>
    <xf numFmtId="0" fontId="41" fillId="57" borderId="157" applyNumberFormat="0" applyAlignment="0" applyProtection="0"/>
    <xf numFmtId="0" fontId="34" fillId="55" borderId="142" applyNumberFormat="0" applyAlignment="0" applyProtection="0"/>
    <xf numFmtId="0" fontId="41" fillId="42" borderId="135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57" borderId="142" applyNumberFormat="0" applyAlignment="0" applyProtection="0"/>
    <xf numFmtId="0" fontId="41" fillId="42" borderId="164" applyNumberFormat="0" applyAlignment="0" applyProtection="0"/>
    <xf numFmtId="0" fontId="41" fillId="57" borderId="164" applyNumberFormat="0" applyAlignment="0" applyProtection="0"/>
    <xf numFmtId="0" fontId="41" fillId="57" borderId="171" applyNumberFormat="0" applyAlignment="0" applyProtection="0"/>
    <xf numFmtId="0" fontId="41" fillId="57" borderId="164" applyNumberFormat="0" applyAlignment="0" applyProtection="0"/>
    <xf numFmtId="0" fontId="41" fillId="57" borderId="157" applyNumberFormat="0" applyAlignment="0" applyProtection="0"/>
    <xf numFmtId="0" fontId="41" fillId="57" borderId="157" applyNumberFormat="0" applyAlignment="0" applyProtection="0"/>
    <xf numFmtId="0" fontId="34" fillId="55" borderId="157" applyNumberFormat="0" applyAlignment="0" applyProtection="0"/>
    <xf numFmtId="0" fontId="41" fillId="42" borderId="164" applyNumberFormat="0" applyAlignment="0" applyProtection="0"/>
    <xf numFmtId="0" fontId="44" fillId="58" borderId="158" applyNumberFormat="0" applyFont="0" applyAlignment="0" applyProtection="0"/>
    <xf numFmtId="0" fontId="41" fillId="42" borderId="153" applyNumberFormat="0" applyAlignment="0" applyProtection="0"/>
    <xf numFmtId="0" fontId="41" fillId="42" borderId="153" applyNumberFormat="0" applyAlignment="0" applyProtection="0"/>
    <xf numFmtId="0" fontId="47" fillId="0" borderId="166" applyNumberFormat="0" applyFill="0" applyAlignment="0" applyProtection="0"/>
    <xf numFmtId="0" fontId="41" fillId="57" borderId="164" applyNumberFormat="0" applyAlignment="0" applyProtection="0"/>
    <xf numFmtId="0" fontId="92" fillId="0" borderId="169" applyAlignment="0">
      <alignment horizontal="right"/>
    </xf>
    <xf numFmtId="0" fontId="74" fillId="58" borderId="172" applyNumberFormat="0" applyFont="0" applyAlignment="0" applyProtection="0"/>
    <xf numFmtId="0" fontId="41" fillId="42" borderId="164" applyNumberFormat="0" applyAlignment="0" applyProtection="0"/>
    <xf numFmtId="0" fontId="41" fillId="57" borderId="157" applyNumberFormat="0" applyAlignment="0" applyProtection="0"/>
    <xf numFmtId="0" fontId="63" fillId="61" borderId="171" applyNumberFormat="0" applyAlignment="0" applyProtection="0"/>
    <xf numFmtId="4" fontId="58" fillId="62" borderId="167" applyNumberFormat="0" applyProtection="0">
      <alignment horizontal="right" vertical="center"/>
    </xf>
    <xf numFmtId="0" fontId="41" fillId="57" borderId="157" applyNumberFormat="0" applyAlignment="0" applyProtection="0"/>
    <xf numFmtId="0" fontId="41" fillId="42" borderId="164" applyNumberFormat="0" applyAlignment="0" applyProtection="0"/>
    <xf numFmtId="0" fontId="34" fillId="55" borderId="171" applyNumberFormat="0" applyAlignment="0" applyProtection="0"/>
    <xf numFmtId="0" fontId="41" fillId="57" borderId="164" applyNumberFormat="0" applyAlignment="0" applyProtection="0"/>
    <xf numFmtId="0" fontId="41" fillId="57" borderId="171" applyNumberFormat="0" applyAlignment="0" applyProtection="0"/>
    <xf numFmtId="0" fontId="41" fillId="57" borderId="171" applyNumberFormat="0" applyAlignment="0" applyProtection="0"/>
    <xf numFmtId="0" fontId="34" fillId="55" borderId="135" applyNumberFormat="0" applyAlignment="0" applyProtection="0"/>
    <xf numFmtId="0" fontId="41" fillId="57" borderId="153" applyNumberFormat="0" applyAlignment="0" applyProtection="0"/>
    <xf numFmtId="0" fontId="41" fillId="57" borderId="153" applyNumberFormat="0" applyAlignment="0" applyProtection="0"/>
    <xf numFmtId="0" fontId="41" fillId="57" borderId="153" applyNumberFormat="0" applyAlignment="0" applyProtection="0"/>
    <xf numFmtId="0" fontId="41" fillId="42" borderId="157" applyNumberFormat="0" applyAlignment="0" applyProtection="0"/>
    <xf numFmtId="0" fontId="41" fillId="57" borderId="164" applyNumberFormat="0" applyAlignment="0" applyProtection="0"/>
    <xf numFmtId="0" fontId="1" fillId="34" borderId="174" applyNumberFormat="0" applyProtection="0">
      <alignment horizontal="left" vertical="center" indent="1"/>
    </xf>
    <xf numFmtId="0" fontId="47" fillId="0" borderId="173" applyNumberFormat="0" applyFill="0" applyAlignment="0" applyProtection="0"/>
    <xf numFmtId="0" fontId="41" fillId="57" borderId="157" applyNumberFormat="0" applyAlignment="0" applyProtection="0"/>
    <xf numFmtId="0" fontId="45" fillId="55" borderId="160" applyNumberFormat="0" applyAlignment="0" applyProtection="0"/>
    <xf numFmtId="10" fontId="2" fillId="36" borderId="155" applyNumberFormat="0" applyBorder="0" applyAlignment="0" applyProtection="0"/>
    <xf numFmtId="0" fontId="34" fillId="55" borderId="164" applyNumberFormat="0" applyAlignment="0" applyProtection="0"/>
    <xf numFmtId="0" fontId="41" fillId="57" borderId="157" applyNumberFormat="0" applyAlignment="0" applyProtection="0"/>
    <xf numFmtId="0" fontId="41" fillId="57" borderId="157" applyNumberFormat="0" applyAlignment="0" applyProtection="0"/>
    <xf numFmtId="0" fontId="47" fillId="0" borderId="159" applyNumberFormat="0" applyFill="0" applyAlignment="0" applyProtection="0"/>
    <xf numFmtId="0" fontId="47" fillId="0" borderId="159" applyNumberFormat="0" applyFill="0" applyAlignment="0" applyProtection="0"/>
    <xf numFmtId="0" fontId="41" fillId="57" borderId="135" applyNumberFormat="0" applyAlignment="0" applyProtection="0"/>
    <xf numFmtId="0" fontId="41" fillId="57" borderId="157" applyNumberFormat="0" applyAlignment="0" applyProtection="0"/>
    <xf numFmtId="0" fontId="41" fillId="57" borderId="142" applyNumberFormat="0" applyAlignment="0" applyProtection="0"/>
    <xf numFmtId="10" fontId="2" fillId="36" borderId="169" applyNumberFormat="0" applyBorder="0" applyAlignment="0" applyProtection="0"/>
    <xf numFmtId="0" fontId="34" fillId="55" borderId="171" applyNumberFormat="0" applyAlignment="0" applyProtection="0"/>
    <xf numFmtId="0" fontId="74" fillId="58" borderId="136" applyNumberFormat="0" applyFont="0" applyAlignment="0" applyProtection="0"/>
    <xf numFmtId="0" fontId="45" fillId="55" borderId="167" applyNumberFormat="0" applyAlignment="0" applyProtection="0"/>
    <xf numFmtId="0" fontId="41" fillId="57" borderId="153" applyNumberFormat="0" applyAlignment="0" applyProtection="0"/>
    <xf numFmtId="0" fontId="63" fillId="61" borderId="142" applyNumberFormat="0" applyAlignment="0" applyProtection="0"/>
    <xf numFmtId="0" fontId="34" fillId="55" borderId="164" applyNumberFormat="0" applyAlignment="0" applyProtection="0"/>
    <xf numFmtId="0" fontId="41" fillId="42" borderId="142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42" borderId="164" applyNumberFormat="0" applyAlignment="0" applyProtection="0"/>
    <xf numFmtId="0" fontId="41" fillId="42" borderId="142" applyNumberFormat="0" applyAlignment="0" applyProtection="0"/>
    <xf numFmtId="0" fontId="41" fillId="57" borderId="135" applyNumberFormat="0" applyAlignment="0" applyProtection="0"/>
    <xf numFmtId="0" fontId="41" fillId="57" borderId="142" applyNumberFormat="0" applyAlignment="0" applyProtection="0"/>
    <xf numFmtId="0" fontId="1" fillId="58" borderId="143" applyNumberFormat="0" applyFont="0" applyAlignment="0" applyProtection="0"/>
    <xf numFmtId="0" fontId="41" fillId="57" borderId="142" applyNumberFormat="0" applyAlignment="0" applyProtection="0"/>
    <xf numFmtId="0" fontId="41" fillId="42" borderId="157" applyNumberFormat="0" applyAlignment="0" applyProtection="0"/>
    <xf numFmtId="0" fontId="41" fillId="42" borderId="157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4" fillId="58" borderId="172" applyNumberFormat="0" applyFont="0" applyAlignment="0" applyProtection="0"/>
    <xf numFmtId="0" fontId="41" fillId="42" borderId="142" applyNumberFormat="0" applyAlignment="0" applyProtection="0"/>
    <xf numFmtId="0" fontId="44" fillId="58" borderId="165" applyNumberFormat="0" applyFont="0" applyAlignment="0" applyProtection="0"/>
    <xf numFmtId="0" fontId="41" fillId="42" borderId="135" applyNumberFormat="0" applyAlignment="0" applyProtection="0"/>
    <xf numFmtId="0" fontId="41" fillId="57" borderId="135" applyNumberFormat="0" applyAlignment="0" applyProtection="0"/>
    <xf numFmtId="0" fontId="41" fillId="42" borderId="135" applyNumberFormat="0" applyAlignment="0" applyProtection="0"/>
    <xf numFmtId="0" fontId="34" fillId="55" borderId="135" applyNumberFormat="0" applyAlignment="0" applyProtection="0"/>
    <xf numFmtId="0" fontId="41" fillId="42" borderId="135" applyNumberFormat="0" applyAlignment="0" applyProtection="0"/>
    <xf numFmtId="0" fontId="44" fillId="58" borderId="136" applyNumberFormat="0" applyFont="0" applyAlignment="0" applyProtection="0"/>
    <xf numFmtId="0" fontId="41" fillId="42" borderId="135" applyNumberFormat="0" applyAlignment="0" applyProtection="0"/>
    <xf numFmtId="0" fontId="74" fillId="58" borderId="165" applyNumberFormat="0" applyFont="0" applyAlignment="0" applyProtection="0"/>
    <xf numFmtId="0" fontId="41" fillId="57" borderId="164" applyNumberFormat="0" applyAlignment="0" applyProtection="0"/>
    <xf numFmtId="0" fontId="41" fillId="42" borderId="135" applyNumberFormat="0" applyAlignment="0" applyProtection="0"/>
    <xf numFmtId="0" fontId="41" fillId="42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1" fillId="34" borderId="167" applyNumberFormat="0" applyProtection="0">
      <alignment horizontal="left" vertical="center" indent="1"/>
    </xf>
    <xf numFmtId="0" fontId="41" fillId="42" borderId="135" applyNumberFormat="0" applyAlignment="0" applyProtection="0"/>
    <xf numFmtId="0" fontId="41" fillId="42" borderId="157" applyNumberFormat="0" applyAlignment="0" applyProtection="0"/>
    <xf numFmtId="0" fontId="41" fillId="42" borderId="164" applyNumberFormat="0" applyAlignment="0" applyProtection="0"/>
    <xf numFmtId="0" fontId="74" fillId="58" borderId="165" applyNumberFormat="0" applyFont="0" applyAlignment="0" applyProtection="0"/>
    <xf numFmtId="0" fontId="41" fillId="57" borderId="157" applyNumberFormat="0" applyAlignment="0" applyProtection="0"/>
    <xf numFmtId="0" fontId="74" fillId="58" borderId="136" applyNumberFormat="0" applyFont="0" applyAlignment="0" applyProtection="0"/>
    <xf numFmtId="0" fontId="41" fillId="42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42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42" borderId="135" applyNumberFormat="0" applyAlignment="0" applyProtection="0"/>
    <xf numFmtId="0" fontId="41" fillId="57" borderId="142" applyNumberFormat="0" applyAlignment="0" applyProtection="0"/>
    <xf numFmtId="0" fontId="63" fillId="61" borderId="135" applyNumberFormat="0" applyAlignment="0" applyProtection="0"/>
    <xf numFmtId="0" fontId="34" fillId="55" borderId="135" applyNumberFormat="0" applyAlignment="0" applyProtection="0"/>
    <xf numFmtId="0" fontId="63" fillId="61" borderId="135" applyNumberFormat="0" applyAlignment="0" applyProtection="0"/>
    <xf numFmtId="0" fontId="41" fillId="42" borderId="135" applyNumberFormat="0" applyAlignment="0" applyProtection="0"/>
    <xf numFmtId="0" fontId="41" fillId="57" borderId="135" applyNumberFormat="0" applyAlignment="0" applyProtection="0"/>
    <xf numFmtId="0" fontId="41" fillId="42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42" borderId="135" applyNumberFormat="0" applyAlignment="0" applyProtection="0"/>
    <xf numFmtId="0" fontId="41" fillId="42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42" borderId="135" applyNumberFormat="0" applyAlignment="0" applyProtection="0"/>
    <xf numFmtId="0" fontId="1" fillId="58" borderId="136" applyNumberFormat="0" applyFont="0" applyAlignment="0" applyProtection="0"/>
    <xf numFmtId="0" fontId="74" fillId="58" borderId="136" applyNumberFormat="0" applyFont="0" applyAlignment="0" applyProtection="0"/>
    <xf numFmtId="0" fontId="20" fillId="0" borderId="168">
      <alignment horizontal="left" vertical="center"/>
    </xf>
    <xf numFmtId="0" fontId="41" fillId="57" borderId="164" applyNumberFormat="0" applyAlignment="0" applyProtection="0"/>
    <xf numFmtId="0" fontId="41" fillId="42" borderId="157" applyNumberFormat="0" applyAlignment="0" applyProtection="0"/>
    <xf numFmtId="0" fontId="20" fillId="0" borderId="168">
      <alignment horizontal="left" vertical="center"/>
    </xf>
    <xf numFmtId="0" fontId="41" fillId="57" borderId="164" applyNumberFormat="0" applyAlignment="0" applyProtection="0"/>
    <xf numFmtId="0" fontId="44" fillId="58" borderId="136" applyNumberFormat="0" applyFont="0" applyAlignment="0" applyProtection="0"/>
    <xf numFmtId="0" fontId="41" fillId="42" borderId="135" applyNumberFormat="0" applyAlignment="0" applyProtection="0"/>
    <xf numFmtId="0" fontId="34" fillId="55" borderId="135" applyNumberFormat="0" applyAlignment="0" applyProtection="0"/>
    <xf numFmtId="0" fontId="41" fillId="57" borderId="157" applyNumberFormat="0" applyAlignment="0" applyProtection="0"/>
    <xf numFmtId="0" fontId="41" fillId="42" borderId="164" applyNumberFormat="0" applyAlignment="0" applyProtection="0"/>
    <xf numFmtId="0" fontId="41" fillId="57" borderId="135" applyNumberFormat="0" applyAlignment="0" applyProtection="0"/>
    <xf numFmtId="0" fontId="47" fillId="0" borderId="173" applyNumberFormat="0" applyFill="0" applyAlignment="0" applyProtection="0"/>
    <xf numFmtId="0" fontId="41" fillId="42" borderId="135" applyNumberFormat="0" applyAlignment="0" applyProtection="0"/>
    <xf numFmtId="0" fontId="1" fillId="58" borderId="136" applyNumberFormat="0" applyFont="0" applyAlignment="0" applyProtection="0"/>
    <xf numFmtId="0" fontId="34" fillId="55" borderId="135" applyNumberFormat="0" applyAlignment="0" applyProtection="0"/>
    <xf numFmtId="0" fontId="41" fillId="57" borderId="171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42" borderId="135" applyNumberFormat="0" applyAlignment="0" applyProtection="0"/>
    <xf numFmtId="0" fontId="41" fillId="42" borderId="135" applyNumberFormat="0" applyAlignment="0" applyProtection="0"/>
    <xf numFmtId="0" fontId="41" fillId="57" borderId="164" applyNumberFormat="0" applyAlignment="0" applyProtection="0"/>
    <xf numFmtId="0" fontId="41" fillId="57" borderId="157" applyNumberFormat="0" applyAlignment="0" applyProtection="0"/>
    <xf numFmtId="0" fontId="41" fillId="57" borderId="142" applyNumberFormat="0" applyAlignment="0" applyProtection="0"/>
    <xf numFmtId="0" fontId="41" fillId="57" borderId="164" applyNumberFormat="0" applyAlignment="0" applyProtection="0"/>
    <xf numFmtId="0" fontId="41" fillId="42" borderId="171" applyNumberFormat="0" applyAlignment="0" applyProtection="0"/>
    <xf numFmtId="0" fontId="34" fillId="55" borderId="157" applyNumberFormat="0" applyAlignment="0" applyProtection="0"/>
    <xf numFmtId="0" fontId="92" fillId="63" borderId="156" applyBorder="0"/>
    <xf numFmtId="0" fontId="41" fillId="57" borderId="164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42" borderId="142" applyNumberFormat="0" applyAlignment="0" applyProtection="0"/>
    <xf numFmtId="0" fontId="47" fillId="0" borderId="144" applyNumberFormat="0" applyFill="0" applyAlignment="0" applyProtection="0"/>
    <xf numFmtId="0" fontId="1" fillId="34" borderId="145" applyNumberFormat="0" applyProtection="0">
      <alignment horizontal="left" vertical="center" indent="1"/>
    </xf>
    <xf numFmtId="0" fontId="1" fillId="34" borderId="145" applyNumberFormat="0" applyProtection="0">
      <alignment horizontal="left" vertical="center" indent="1"/>
    </xf>
    <xf numFmtId="4" fontId="58" fillId="62" borderId="145" applyNumberFormat="0" applyProtection="0">
      <alignment horizontal="right" vertical="center"/>
    </xf>
    <xf numFmtId="0" fontId="1" fillId="34" borderId="145" applyNumberFormat="0" applyProtection="0">
      <alignment horizontal="left" vertical="center" indent="1"/>
    </xf>
    <xf numFmtId="0" fontId="45" fillId="61" borderId="145" applyNumberFormat="0" applyAlignment="0" applyProtection="0"/>
    <xf numFmtId="0" fontId="74" fillId="58" borderId="143" applyNumberFormat="0" applyFont="0" applyAlignment="0" applyProtection="0"/>
    <xf numFmtId="0" fontId="41" fillId="42" borderId="142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42" borderId="142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42" borderId="142" applyNumberFormat="0" applyAlignment="0" applyProtection="0"/>
    <xf numFmtId="0" fontId="41" fillId="57" borderId="149" applyNumberFormat="0" applyAlignment="0" applyProtection="0"/>
    <xf numFmtId="0" fontId="63" fillId="61" borderId="142" applyNumberFormat="0" applyAlignment="0" applyProtection="0"/>
    <xf numFmtId="0" fontId="34" fillId="55" borderId="142" applyNumberFormat="0" applyAlignment="0" applyProtection="0"/>
    <xf numFmtId="0" fontId="63" fillId="61" borderId="142" applyNumberFormat="0" applyAlignment="0" applyProtection="0"/>
    <xf numFmtId="0" fontId="41" fillId="57" borderId="149" applyNumberFormat="0" applyAlignment="0" applyProtection="0"/>
    <xf numFmtId="0" fontId="41" fillId="42" borderId="142" applyNumberFormat="0" applyAlignment="0" applyProtection="0"/>
    <xf numFmtId="0" fontId="41" fillId="57" borderId="142" applyNumberFormat="0" applyAlignment="0" applyProtection="0"/>
    <xf numFmtId="0" fontId="41" fillId="42" borderId="142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42" borderId="142" applyNumberFormat="0" applyAlignment="0" applyProtection="0"/>
    <xf numFmtId="0" fontId="41" fillId="42" borderId="142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42" borderId="142" applyNumberFormat="0" applyAlignment="0" applyProtection="0"/>
    <xf numFmtId="0" fontId="1" fillId="58" borderId="143" applyNumberFormat="0" applyFont="0" applyAlignment="0" applyProtection="0"/>
    <xf numFmtId="0" fontId="74" fillId="58" borderId="143" applyNumberFormat="0" applyFont="0" applyAlignment="0" applyProtection="0"/>
    <xf numFmtId="0" fontId="45" fillId="55" borderId="145" applyNumberFormat="0" applyAlignment="0" applyProtection="0"/>
    <xf numFmtId="0" fontId="45" fillId="61" borderId="145" applyNumberFormat="0" applyAlignment="0" applyProtection="0"/>
    <xf numFmtId="0" fontId="1" fillId="34" borderId="145" applyNumberFormat="0" applyProtection="0">
      <alignment horizontal="left" vertical="center" indent="1"/>
    </xf>
    <xf numFmtId="4" fontId="58" fillId="62" borderId="145" applyNumberFormat="0" applyProtection="0">
      <alignment horizontal="right" vertical="center"/>
    </xf>
    <xf numFmtId="0" fontId="1" fillId="34" borderId="145" applyNumberFormat="0" applyProtection="0">
      <alignment horizontal="left" vertical="center" indent="1"/>
    </xf>
    <xf numFmtId="0" fontId="1" fillId="34" borderId="145" applyNumberFormat="0" applyProtection="0">
      <alignment horizontal="left" vertical="center" indent="1"/>
    </xf>
    <xf numFmtId="0" fontId="47" fillId="0" borderId="144" applyNumberFormat="0" applyFill="0" applyAlignment="0" applyProtection="0"/>
    <xf numFmtId="0" fontId="63" fillId="61" borderId="171" applyNumberFormat="0" applyAlignment="0" applyProtection="0"/>
    <xf numFmtId="0" fontId="44" fillId="58" borderId="143" applyNumberFormat="0" applyFont="0" applyAlignment="0" applyProtection="0"/>
    <xf numFmtId="0" fontId="41" fillId="42" borderId="142" applyNumberFormat="0" applyAlignment="0" applyProtection="0"/>
    <xf numFmtId="0" fontId="34" fillId="55" borderId="142" applyNumberFormat="0" applyAlignment="0" applyProtection="0"/>
    <xf numFmtId="0" fontId="47" fillId="0" borderId="144" applyNumberFormat="0" applyFill="0" applyAlignment="0" applyProtection="0"/>
    <xf numFmtId="0" fontId="45" fillId="55" borderId="145" applyNumberFormat="0" applyAlignment="0" applyProtection="0"/>
    <xf numFmtId="0" fontId="45" fillId="55" borderId="167" applyNumberFormat="0" applyAlignment="0" applyProtection="0"/>
    <xf numFmtId="0" fontId="41" fillId="57" borderId="142" applyNumberFormat="0" applyAlignment="0" applyProtection="0"/>
    <xf numFmtId="0" fontId="92" fillId="0" borderId="162" applyAlignment="0">
      <alignment horizontal="right"/>
    </xf>
    <xf numFmtId="0" fontId="41" fillId="42" borderId="142" applyNumberFormat="0" applyAlignment="0" applyProtection="0"/>
    <xf numFmtId="0" fontId="45" fillId="55" borderId="145" applyNumberFormat="0" applyAlignment="0" applyProtection="0"/>
    <xf numFmtId="0" fontId="1" fillId="58" borderId="143" applyNumberFormat="0" applyFont="0" applyAlignment="0" applyProtection="0"/>
    <xf numFmtId="0" fontId="34" fillId="55" borderId="142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42" borderId="142" applyNumberFormat="0" applyAlignment="0" applyProtection="0"/>
    <xf numFmtId="0" fontId="41" fillId="42" borderId="142" applyNumberFormat="0" applyAlignment="0" applyProtection="0"/>
    <xf numFmtId="0" fontId="1" fillId="58" borderId="150" applyNumberFormat="0" applyFont="0" applyAlignment="0" applyProtection="0"/>
    <xf numFmtId="0" fontId="63" fillId="61" borderId="164" applyNumberFormat="0" applyAlignment="0" applyProtection="0"/>
    <xf numFmtId="0" fontId="34" fillId="55" borderId="157" applyNumberFormat="0" applyAlignment="0" applyProtection="0"/>
    <xf numFmtId="0" fontId="74" fillId="58" borderId="150" applyNumberFormat="0" applyFont="0" applyAlignment="0" applyProtection="0"/>
    <xf numFmtId="0" fontId="41" fillId="57" borderId="164" applyNumberFormat="0" applyAlignment="0" applyProtection="0"/>
    <xf numFmtId="0" fontId="1" fillId="58" borderId="158" applyNumberFormat="0" applyFont="0" applyAlignment="0" applyProtection="0"/>
    <xf numFmtId="0" fontId="20" fillId="0" borderId="168">
      <alignment horizontal="left" vertical="center"/>
    </xf>
    <xf numFmtId="0" fontId="41" fillId="42" borderId="142" applyNumberFormat="0" applyAlignment="0" applyProtection="0"/>
    <xf numFmtId="0" fontId="41" fillId="57" borderId="142" applyNumberFormat="0" applyAlignment="0" applyProtection="0"/>
    <xf numFmtId="0" fontId="41" fillId="42" borderId="142" applyNumberFormat="0" applyAlignment="0" applyProtection="0"/>
    <xf numFmtId="0" fontId="34" fillId="55" borderId="142" applyNumberFormat="0" applyAlignment="0" applyProtection="0"/>
    <xf numFmtId="0" fontId="41" fillId="42" borderId="142" applyNumberFormat="0" applyAlignment="0" applyProtection="0"/>
    <xf numFmtId="0" fontId="44" fillId="58" borderId="143" applyNumberFormat="0" applyFont="0" applyAlignment="0" applyProtection="0"/>
    <xf numFmtId="0" fontId="41" fillId="42" borderId="157" applyNumberFormat="0" applyAlignment="0" applyProtection="0"/>
    <xf numFmtId="0" fontId="41" fillId="42" borderId="142" applyNumberFormat="0" applyAlignment="0" applyProtection="0"/>
    <xf numFmtId="0" fontId="41" fillId="42" borderId="164" applyNumberFormat="0" applyAlignment="0" applyProtection="0"/>
    <xf numFmtId="0" fontId="41" fillId="42" borderId="142" applyNumberFormat="0" applyAlignment="0" applyProtection="0"/>
    <xf numFmtId="0" fontId="41" fillId="42" borderId="142" applyNumberFormat="0" applyAlignment="0" applyProtection="0"/>
    <xf numFmtId="0" fontId="1" fillId="58" borderId="165" applyNumberFormat="0" applyFon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42" borderId="142" applyNumberFormat="0" applyAlignment="0" applyProtection="0"/>
    <xf numFmtId="0" fontId="41" fillId="57" borderId="157" applyNumberFormat="0" applyAlignment="0" applyProtection="0"/>
    <xf numFmtId="0" fontId="41" fillId="57" borderId="164" applyNumberFormat="0" applyAlignment="0" applyProtection="0"/>
    <xf numFmtId="0" fontId="74" fillId="58" borderId="143" applyNumberFormat="0" applyFont="0" applyAlignment="0" applyProtection="0"/>
    <xf numFmtId="0" fontId="41" fillId="42" borderId="142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42" borderId="142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42" borderId="142" applyNumberFormat="0" applyAlignment="0" applyProtection="0"/>
    <xf numFmtId="0" fontId="74" fillId="58" borderId="154" applyNumberFormat="0" applyFont="0" applyAlignment="0" applyProtection="0"/>
    <xf numFmtId="0" fontId="20" fillId="0" borderId="146">
      <alignment horizontal="left" vertical="center"/>
    </xf>
    <xf numFmtId="0" fontId="63" fillId="61" borderId="142" applyNumberFormat="0" applyAlignment="0" applyProtection="0"/>
    <xf numFmtId="0" fontId="34" fillId="55" borderId="142" applyNumberFormat="0" applyAlignment="0" applyProtection="0"/>
    <xf numFmtId="0" fontId="63" fillId="61" borderId="142" applyNumberFormat="0" applyAlignment="0" applyProtection="0"/>
    <xf numFmtId="0" fontId="20" fillId="0" borderId="146">
      <alignment horizontal="left" vertical="center"/>
    </xf>
    <xf numFmtId="0" fontId="41" fillId="42" borderId="142" applyNumberFormat="0" applyAlignment="0" applyProtection="0"/>
    <xf numFmtId="0" fontId="41" fillId="57" borderId="142" applyNumberFormat="0" applyAlignment="0" applyProtection="0"/>
    <xf numFmtId="0" fontId="41" fillId="42" borderId="142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42" borderId="142" applyNumberFormat="0" applyAlignment="0" applyProtection="0"/>
    <xf numFmtId="0" fontId="41" fillId="42" borderId="142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42" borderId="142" applyNumberFormat="0" applyAlignment="0" applyProtection="0"/>
    <xf numFmtId="0" fontId="1" fillId="58" borderId="143" applyNumberFormat="0" applyFont="0" applyAlignment="0" applyProtection="0"/>
    <xf numFmtId="0" fontId="74" fillId="58" borderId="143" applyNumberFormat="0" applyFont="0" applyAlignment="0" applyProtection="0"/>
    <xf numFmtId="0" fontId="41" fillId="57" borderId="164" applyNumberFormat="0" applyAlignment="0" applyProtection="0"/>
    <xf numFmtId="0" fontId="41" fillId="42" borderId="164" applyNumberFormat="0" applyAlignment="0" applyProtection="0"/>
    <xf numFmtId="0" fontId="41" fillId="57" borderId="164" applyNumberFormat="0" applyAlignment="0" applyProtection="0"/>
    <xf numFmtId="0" fontId="41" fillId="57" borderId="171" applyNumberFormat="0" applyAlignment="0" applyProtection="0"/>
    <xf numFmtId="0" fontId="44" fillId="58" borderId="143" applyNumberFormat="0" applyFont="0" applyAlignment="0" applyProtection="0"/>
    <xf numFmtId="0" fontId="41" fillId="42" borderId="142" applyNumberFormat="0" applyAlignment="0" applyProtection="0"/>
    <xf numFmtId="0" fontId="34" fillId="55" borderId="142" applyNumberFormat="0" applyAlignment="0" applyProtection="0"/>
    <xf numFmtId="0" fontId="41" fillId="57" borderId="157" applyNumberFormat="0" applyAlignment="0" applyProtection="0"/>
    <xf numFmtId="0" fontId="41" fillId="57" borderId="164" applyNumberFormat="0" applyAlignment="0" applyProtection="0"/>
    <xf numFmtId="0" fontId="41" fillId="57" borderId="142" applyNumberFormat="0" applyAlignment="0" applyProtection="0"/>
    <xf numFmtId="0" fontId="74" fillId="58" borderId="158" applyNumberFormat="0" applyFont="0" applyAlignment="0" applyProtection="0"/>
    <xf numFmtId="0" fontId="41" fillId="42" borderId="142" applyNumberFormat="0" applyAlignment="0" applyProtection="0"/>
    <xf numFmtId="0" fontId="41" fillId="42" borderId="164" applyNumberFormat="0" applyAlignment="0" applyProtection="0"/>
    <xf numFmtId="0" fontId="1" fillId="58" borderId="143" applyNumberFormat="0" applyFont="0" applyAlignment="0" applyProtection="0"/>
    <xf numFmtId="0" fontId="34" fillId="55" borderId="142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42" borderId="142" applyNumberFormat="0" applyAlignment="0" applyProtection="0"/>
    <xf numFmtId="0" fontId="41" fillId="42" borderId="142" applyNumberFormat="0" applyAlignment="0" applyProtection="0"/>
    <xf numFmtId="0" fontId="45" fillId="61" borderId="160" applyNumberFormat="0" applyAlignment="0" applyProtection="0"/>
    <xf numFmtId="0" fontId="41" fillId="57" borderId="164" applyNumberFormat="0" applyAlignment="0" applyProtection="0"/>
    <xf numFmtId="0" fontId="41" fillId="42" borderId="164" applyNumberFormat="0" applyAlignment="0" applyProtection="0"/>
    <xf numFmtId="0" fontId="41" fillId="57" borderId="157" applyNumberFormat="0" applyAlignment="0" applyProtection="0"/>
    <xf numFmtId="0" fontId="41" fillId="57" borderId="171" applyNumberFormat="0" applyAlignment="0" applyProtection="0"/>
    <xf numFmtId="0" fontId="41" fillId="57" borderId="157" applyNumberFormat="0" applyAlignment="0" applyProtection="0"/>
    <xf numFmtId="0" fontId="34" fillId="55" borderId="164" applyNumberFormat="0" applyAlignment="0" applyProtection="0"/>
    <xf numFmtId="0" fontId="41" fillId="42" borderId="164" applyNumberFormat="0" applyAlignment="0" applyProtection="0"/>
    <xf numFmtId="0" fontId="41" fillId="57" borderId="157" applyNumberFormat="0" applyAlignment="0" applyProtection="0"/>
    <xf numFmtId="0" fontId="1" fillId="34" borderId="160" applyNumberFormat="0" applyProtection="0">
      <alignment horizontal="left" vertical="center" indent="1"/>
    </xf>
    <xf numFmtId="0" fontId="41" fillId="57" borderId="157" applyNumberFormat="0" applyAlignment="0" applyProtection="0"/>
    <xf numFmtId="0" fontId="41" fillId="42" borderId="164" applyNumberFormat="0" applyAlignment="0" applyProtection="0"/>
    <xf numFmtId="0" fontId="41" fillId="42" borderId="157" applyNumberFormat="0" applyAlignment="0" applyProtection="0"/>
    <xf numFmtId="0" fontId="41" fillId="42" borderId="164" applyNumberFormat="0" applyAlignment="0" applyProtection="0"/>
    <xf numFmtId="0" fontId="41" fillId="42" borderId="153" applyNumberFormat="0" applyAlignment="0" applyProtection="0"/>
    <xf numFmtId="0" fontId="41" fillId="42" borderId="157" applyNumberFormat="0" applyAlignment="0" applyProtection="0"/>
    <xf numFmtId="0" fontId="41" fillId="42" borderId="149" applyNumberFormat="0" applyAlignment="0" applyProtection="0"/>
    <xf numFmtId="0" fontId="41" fillId="57" borderId="149" applyNumberFormat="0" applyAlignment="0" applyProtection="0"/>
    <xf numFmtId="0" fontId="41" fillId="42" borderId="149" applyNumberFormat="0" applyAlignment="0" applyProtection="0"/>
    <xf numFmtId="0" fontId="34" fillId="55" borderId="149" applyNumberFormat="0" applyAlignment="0" applyProtection="0"/>
    <xf numFmtId="0" fontId="41" fillId="42" borderId="149" applyNumberFormat="0" applyAlignment="0" applyProtection="0"/>
    <xf numFmtId="0" fontId="44" fillId="58" borderId="150" applyNumberFormat="0" applyFont="0" applyAlignment="0" applyProtection="0"/>
    <xf numFmtId="0" fontId="44" fillId="58" borderId="165" applyNumberFormat="0" applyFont="0" applyAlignment="0" applyProtection="0"/>
    <xf numFmtId="0" fontId="41" fillId="42" borderId="149" applyNumberFormat="0" applyAlignment="0" applyProtection="0"/>
    <xf numFmtId="0" fontId="41" fillId="42" borderId="149" applyNumberFormat="0" applyAlignment="0" applyProtection="0"/>
    <xf numFmtId="0" fontId="41" fillId="42" borderId="149" applyNumberFormat="0" applyAlignment="0" applyProtection="0"/>
    <xf numFmtId="0" fontId="41" fillId="57" borderId="149" applyNumberFormat="0" applyAlignment="0" applyProtection="0"/>
    <xf numFmtId="0" fontId="41" fillId="57" borderId="149" applyNumberFormat="0" applyAlignment="0" applyProtection="0"/>
    <xf numFmtId="0" fontId="41" fillId="42" borderId="157" applyNumberFormat="0" applyAlignment="0" applyProtection="0"/>
    <xf numFmtId="0" fontId="41" fillId="42" borderId="149" applyNumberFormat="0" applyAlignment="0" applyProtection="0"/>
    <xf numFmtId="0" fontId="41" fillId="57" borderId="164" applyNumberFormat="0" applyAlignment="0" applyProtection="0"/>
    <xf numFmtId="0" fontId="41" fillId="57" borderId="157" applyNumberFormat="0" applyAlignment="0" applyProtection="0"/>
    <xf numFmtId="0" fontId="1" fillId="58" borderId="158" applyNumberFormat="0" applyFont="0" applyAlignment="0" applyProtection="0"/>
    <xf numFmtId="0" fontId="74" fillId="58" borderId="150" applyNumberFormat="0" applyFont="0" applyAlignment="0" applyProtection="0"/>
    <xf numFmtId="0" fontId="41" fillId="42" borderId="149" applyNumberFormat="0" applyAlignment="0" applyProtection="0"/>
    <xf numFmtId="0" fontId="41" fillId="57" borderId="149" applyNumberFormat="0" applyAlignment="0" applyProtection="0"/>
    <xf numFmtId="0" fontId="41" fillId="57" borderId="149" applyNumberFormat="0" applyAlignment="0" applyProtection="0"/>
    <xf numFmtId="0" fontId="41" fillId="57" borderId="149" applyNumberFormat="0" applyAlignment="0" applyProtection="0"/>
    <xf numFmtId="0" fontId="41" fillId="42" borderId="149" applyNumberFormat="0" applyAlignment="0" applyProtection="0"/>
    <xf numFmtId="0" fontId="41" fillId="57" borderId="149" applyNumberFormat="0" applyAlignment="0" applyProtection="0"/>
    <xf numFmtId="0" fontId="41" fillId="57" borderId="149" applyNumberFormat="0" applyAlignment="0" applyProtection="0"/>
    <xf numFmtId="0" fontId="41" fillId="57" borderId="149" applyNumberFormat="0" applyAlignment="0" applyProtection="0"/>
    <xf numFmtId="0" fontId="41" fillId="57" borderId="149" applyNumberFormat="0" applyAlignment="0" applyProtection="0"/>
    <xf numFmtId="0" fontId="41" fillId="57" borderId="149" applyNumberFormat="0" applyAlignment="0" applyProtection="0"/>
    <xf numFmtId="0" fontId="41" fillId="42" borderId="149" applyNumberFormat="0" applyAlignment="0" applyProtection="0"/>
    <xf numFmtId="0" fontId="63" fillId="61" borderId="149" applyNumberFormat="0" applyAlignment="0" applyProtection="0"/>
    <xf numFmtId="0" fontId="34" fillId="55" borderId="149" applyNumberFormat="0" applyAlignment="0" applyProtection="0"/>
    <xf numFmtId="0" fontId="63" fillId="61" borderId="149" applyNumberFormat="0" applyAlignment="0" applyProtection="0"/>
    <xf numFmtId="0" fontId="41" fillId="42" borderId="149" applyNumberFormat="0" applyAlignment="0" applyProtection="0"/>
    <xf numFmtId="0" fontId="41" fillId="57" borderId="149" applyNumberFormat="0" applyAlignment="0" applyProtection="0"/>
    <xf numFmtId="0" fontId="41" fillId="42" borderId="149" applyNumberFormat="0" applyAlignment="0" applyProtection="0"/>
    <xf numFmtId="0" fontId="41" fillId="57" borderId="149" applyNumberFormat="0" applyAlignment="0" applyProtection="0"/>
    <xf numFmtId="0" fontId="41" fillId="57" borderId="149" applyNumberFormat="0" applyAlignment="0" applyProtection="0"/>
    <xf numFmtId="0" fontId="41" fillId="57" borderId="149" applyNumberFormat="0" applyAlignment="0" applyProtection="0"/>
    <xf numFmtId="0" fontId="41" fillId="57" borderId="149" applyNumberFormat="0" applyAlignment="0" applyProtection="0"/>
    <xf numFmtId="0" fontId="41" fillId="57" borderId="149" applyNumberFormat="0" applyAlignment="0" applyProtection="0"/>
    <xf numFmtId="0" fontId="41" fillId="57" borderId="149" applyNumberFormat="0" applyAlignment="0" applyProtection="0"/>
    <xf numFmtId="0" fontId="41" fillId="57" borderId="149" applyNumberFormat="0" applyAlignment="0" applyProtection="0"/>
    <xf numFmtId="0" fontId="41" fillId="57" borderId="149" applyNumberFormat="0" applyAlignment="0" applyProtection="0"/>
    <xf numFmtId="0" fontId="41" fillId="57" borderId="149" applyNumberFormat="0" applyAlignment="0" applyProtection="0"/>
    <xf numFmtId="0" fontId="41" fillId="42" borderId="149" applyNumberFormat="0" applyAlignment="0" applyProtection="0"/>
    <xf numFmtId="0" fontId="41" fillId="42" borderId="149" applyNumberFormat="0" applyAlignment="0" applyProtection="0"/>
    <xf numFmtId="0" fontId="41" fillId="57" borderId="149" applyNumberFormat="0" applyAlignment="0" applyProtection="0"/>
    <xf numFmtId="0" fontId="41" fillId="57" borderId="149" applyNumberFormat="0" applyAlignment="0" applyProtection="0"/>
    <xf numFmtId="0" fontId="41" fillId="57" borderId="149" applyNumberFormat="0" applyAlignment="0" applyProtection="0"/>
    <xf numFmtId="0" fontId="41" fillId="57" borderId="149" applyNumberFormat="0" applyAlignment="0" applyProtection="0"/>
    <xf numFmtId="0" fontId="41" fillId="42" borderId="149" applyNumberFormat="0" applyAlignment="0" applyProtection="0"/>
    <xf numFmtId="0" fontId="1" fillId="58" borderId="150" applyNumberFormat="0" applyFont="0" applyAlignment="0" applyProtection="0"/>
    <xf numFmtId="0" fontId="74" fillId="58" borderId="150" applyNumberFormat="0" applyFont="0" applyAlignment="0" applyProtection="0"/>
    <xf numFmtId="0" fontId="41" fillId="57" borderId="157" applyNumberFormat="0" applyAlignment="0" applyProtection="0"/>
    <xf numFmtId="0" fontId="44" fillId="58" borderId="150" applyNumberFormat="0" applyFont="0" applyAlignment="0" applyProtection="0"/>
    <xf numFmtId="0" fontId="41" fillId="42" borderId="149" applyNumberFormat="0" applyAlignment="0" applyProtection="0"/>
    <xf numFmtId="0" fontId="34" fillId="55" borderId="149" applyNumberFormat="0" applyAlignment="0" applyProtection="0"/>
    <xf numFmtId="0" fontId="1" fillId="34" borderId="160" applyNumberFormat="0" applyProtection="0">
      <alignment horizontal="left" vertical="center" indent="1"/>
    </xf>
    <xf numFmtId="0" fontId="92" fillId="0" borderId="162" applyAlignment="0">
      <alignment horizontal="right"/>
    </xf>
    <xf numFmtId="0" fontId="41" fillId="57" borderId="149" applyNumberFormat="0" applyAlignment="0" applyProtection="0"/>
    <xf numFmtId="0" fontId="41" fillId="42" borderId="149" applyNumberFormat="0" applyAlignment="0" applyProtection="0"/>
    <xf numFmtId="0" fontId="41" fillId="42" borderId="157" applyNumberFormat="0" applyAlignment="0" applyProtection="0"/>
    <xf numFmtId="0" fontId="1" fillId="58" borderId="150" applyNumberFormat="0" applyFont="0" applyAlignment="0" applyProtection="0"/>
    <xf numFmtId="0" fontId="34" fillId="55" borderId="149" applyNumberFormat="0" applyAlignment="0" applyProtection="0"/>
    <xf numFmtId="0" fontId="41" fillId="57" borderId="149" applyNumberFormat="0" applyAlignment="0" applyProtection="0"/>
    <xf numFmtId="0" fontId="41" fillId="57" borderId="149" applyNumberFormat="0" applyAlignment="0" applyProtection="0"/>
    <xf numFmtId="0" fontId="41" fillId="42" borderId="149" applyNumberFormat="0" applyAlignment="0" applyProtection="0"/>
    <xf numFmtId="0" fontId="41" fillId="42" borderId="149" applyNumberFormat="0" applyAlignment="0" applyProtection="0"/>
    <xf numFmtId="0" fontId="47" fillId="0" borderId="166" applyNumberFormat="0" applyFill="0" applyAlignment="0" applyProtection="0"/>
    <xf numFmtId="0" fontId="34" fillId="55" borderId="157" applyNumberFormat="0" applyAlignment="0" applyProtection="0"/>
    <xf numFmtId="0" fontId="41" fillId="42" borderId="164" applyNumberFormat="0" applyAlignment="0" applyProtection="0"/>
    <xf numFmtId="0" fontId="41" fillId="42" borderId="157" applyNumberFormat="0" applyAlignment="0" applyProtection="0"/>
    <xf numFmtId="0" fontId="1" fillId="34" borderId="167" applyNumberFormat="0" applyProtection="0">
      <alignment horizontal="left" vertical="center" indent="1"/>
    </xf>
    <xf numFmtId="0" fontId="34" fillId="55" borderId="157" applyNumberFormat="0" applyAlignment="0" applyProtection="0"/>
    <xf numFmtId="0" fontId="41" fillId="57" borderId="164" applyNumberFormat="0" applyAlignment="0" applyProtection="0"/>
    <xf numFmtId="0" fontId="41" fillId="57" borderId="153" applyNumberFormat="0" applyAlignment="0" applyProtection="0"/>
    <xf numFmtId="0" fontId="41" fillId="57" borderId="153" applyNumberFormat="0" applyAlignment="0" applyProtection="0"/>
    <xf numFmtId="0" fontId="74" fillId="58" borderId="165" applyNumberFormat="0" applyFont="0" applyAlignment="0" applyProtection="0"/>
    <xf numFmtId="0" fontId="41" fillId="42" borderId="153" applyNumberFormat="0" applyAlignment="0" applyProtection="0"/>
    <xf numFmtId="0" fontId="92" fillId="0" borderId="155" applyAlignment="0">
      <alignment horizontal="right"/>
    </xf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74" fillId="58" borderId="154" applyNumberFormat="0" applyFont="0" applyAlignment="0" applyProtection="0"/>
    <xf numFmtId="0" fontId="41" fillId="42" borderId="153" applyNumberFormat="0" applyAlignment="0" applyProtection="0"/>
    <xf numFmtId="0" fontId="41" fillId="57" borderId="153" applyNumberFormat="0" applyAlignment="0" applyProtection="0"/>
    <xf numFmtId="0" fontId="41" fillId="57" borderId="153" applyNumberFormat="0" applyAlignment="0" applyProtection="0"/>
    <xf numFmtId="0" fontId="41" fillId="57" borderId="153" applyNumberFormat="0" applyAlignment="0" applyProtection="0"/>
    <xf numFmtId="0" fontId="41" fillId="42" borderId="153" applyNumberFormat="0" applyAlignment="0" applyProtection="0"/>
    <xf numFmtId="0" fontId="41" fillId="57" borderId="153" applyNumberFormat="0" applyAlignment="0" applyProtection="0"/>
    <xf numFmtId="0" fontId="41" fillId="57" borderId="153" applyNumberFormat="0" applyAlignment="0" applyProtection="0"/>
    <xf numFmtId="0" fontId="41" fillId="57" borderId="153" applyNumberFormat="0" applyAlignment="0" applyProtection="0"/>
    <xf numFmtId="0" fontId="41" fillId="57" borderId="153" applyNumberFormat="0" applyAlignment="0" applyProtection="0"/>
    <xf numFmtId="0" fontId="41" fillId="57" borderId="153" applyNumberFormat="0" applyAlignment="0" applyProtection="0"/>
    <xf numFmtId="0" fontId="41" fillId="42" borderId="153" applyNumberFormat="0" applyAlignment="0" applyProtection="0"/>
    <xf numFmtId="0" fontId="41" fillId="42" borderId="164" applyNumberFormat="0" applyAlignment="0" applyProtection="0"/>
    <xf numFmtId="0" fontId="41" fillId="42" borderId="157" applyNumberFormat="0" applyAlignment="0" applyProtection="0"/>
    <xf numFmtId="0" fontId="63" fillId="61" borderId="153" applyNumberFormat="0" applyAlignment="0" applyProtection="0"/>
    <xf numFmtId="0" fontId="34" fillId="55" borderId="153" applyNumberFormat="0" applyAlignment="0" applyProtection="0"/>
    <xf numFmtId="0" fontId="63" fillId="61" borderId="153" applyNumberFormat="0" applyAlignment="0" applyProtection="0"/>
    <xf numFmtId="0" fontId="41" fillId="57" borderId="157" applyNumberFormat="0" applyAlignment="0" applyProtection="0"/>
    <xf numFmtId="0" fontId="41" fillId="42" borderId="153" applyNumberFormat="0" applyAlignment="0" applyProtection="0"/>
    <xf numFmtId="0" fontId="41" fillId="57" borderId="153" applyNumberFormat="0" applyAlignment="0" applyProtection="0"/>
    <xf numFmtId="0" fontId="41" fillId="42" borderId="153" applyNumberFormat="0" applyAlignment="0" applyProtection="0"/>
    <xf numFmtId="0" fontId="41" fillId="57" borderId="153" applyNumberFormat="0" applyAlignment="0" applyProtection="0"/>
    <xf numFmtId="0" fontId="41" fillId="57" borderId="153" applyNumberFormat="0" applyAlignment="0" applyProtection="0"/>
    <xf numFmtId="0" fontId="41" fillId="57" borderId="153" applyNumberFormat="0" applyAlignment="0" applyProtection="0"/>
    <xf numFmtId="0" fontId="41" fillId="57" borderId="153" applyNumberFormat="0" applyAlignment="0" applyProtection="0"/>
    <xf numFmtId="0" fontId="41" fillId="57" borderId="153" applyNumberFormat="0" applyAlignment="0" applyProtection="0"/>
    <xf numFmtId="0" fontId="41" fillId="57" borderId="153" applyNumberFormat="0" applyAlignment="0" applyProtection="0"/>
    <xf numFmtId="0" fontId="41" fillId="57" borderId="153" applyNumberFormat="0" applyAlignment="0" applyProtection="0"/>
    <xf numFmtId="0" fontId="41" fillId="57" borderId="153" applyNumberFormat="0" applyAlignment="0" applyProtection="0"/>
    <xf numFmtId="0" fontId="41" fillId="57" borderId="153" applyNumberFormat="0" applyAlignment="0" applyProtection="0"/>
    <xf numFmtId="0" fontId="41" fillId="42" borderId="153" applyNumberFormat="0" applyAlignment="0" applyProtection="0"/>
    <xf numFmtId="0" fontId="41" fillId="42" borderId="153" applyNumberFormat="0" applyAlignment="0" applyProtection="0"/>
    <xf numFmtId="0" fontId="41" fillId="57" borderId="153" applyNumberFormat="0" applyAlignment="0" applyProtection="0"/>
    <xf numFmtId="0" fontId="41" fillId="57" borderId="153" applyNumberFormat="0" applyAlignment="0" applyProtection="0"/>
    <xf numFmtId="0" fontId="41" fillId="57" borderId="153" applyNumberFormat="0" applyAlignment="0" applyProtection="0"/>
    <xf numFmtId="0" fontId="41" fillId="57" borderId="153" applyNumberFormat="0" applyAlignment="0" applyProtection="0"/>
    <xf numFmtId="0" fontId="41" fillId="42" borderId="153" applyNumberFormat="0" applyAlignment="0" applyProtection="0"/>
    <xf numFmtId="0" fontId="1" fillId="58" borderId="154" applyNumberFormat="0" applyFont="0" applyAlignment="0" applyProtection="0"/>
    <xf numFmtId="0" fontId="74" fillId="58" borderId="154" applyNumberFormat="0" applyFont="0" applyAlignment="0" applyProtection="0"/>
    <xf numFmtId="0" fontId="47" fillId="0" borderId="166" applyNumberFormat="0" applyFill="0" applyAlignment="0" applyProtection="0"/>
    <xf numFmtId="0" fontId="44" fillId="58" borderId="154" applyNumberFormat="0" applyFont="0" applyAlignment="0" applyProtection="0"/>
    <xf numFmtId="0" fontId="41" fillId="42" borderId="153" applyNumberFormat="0" applyAlignment="0" applyProtection="0"/>
    <xf numFmtId="0" fontId="34" fillId="55" borderId="153" applyNumberFormat="0" applyAlignment="0" applyProtection="0"/>
    <xf numFmtId="0" fontId="41" fillId="57" borderId="157" applyNumberFormat="0" applyAlignment="0" applyProtection="0"/>
    <xf numFmtId="0" fontId="41" fillId="57" borderId="164" applyNumberFormat="0" applyAlignment="0" applyProtection="0"/>
    <xf numFmtId="0" fontId="34" fillId="55" borderId="164" applyNumberFormat="0" applyAlignment="0" applyProtection="0"/>
    <xf numFmtId="0" fontId="41" fillId="57" borderId="153" applyNumberFormat="0" applyAlignment="0" applyProtection="0"/>
    <xf numFmtId="0" fontId="41" fillId="42" borderId="153" applyNumberFormat="0" applyAlignment="0" applyProtection="0"/>
    <xf numFmtId="0" fontId="1" fillId="58" borderId="154" applyNumberFormat="0" applyFont="0" applyAlignment="0" applyProtection="0"/>
    <xf numFmtId="0" fontId="34" fillId="55" borderId="153" applyNumberFormat="0" applyAlignment="0" applyProtection="0"/>
    <xf numFmtId="0" fontId="63" fillId="61" borderId="164" applyNumberFormat="0" applyAlignment="0" applyProtection="0"/>
    <xf numFmtId="0" fontId="41" fillId="57" borderId="153" applyNumberFormat="0" applyAlignment="0" applyProtection="0"/>
    <xf numFmtId="0" fontId="41" fillId="57" borderId="153" applyNumberFormat="0" applyAlignment="0" applyProtection="0"/>
    <xf numFmtId="0" fontId="41" fillId="42" borderId="153" applyNumberFormat="0" applyAlignment="0" applyProtection="0"/>
    <xf numFmtId="0" fontId="41" fillId="42" borderId="153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1" fillId="58" borderId="172" applyNumberFormat="0" applyFont="0" applyAlignment="0" applyProtection="0"/>
    <xf numFmtId="0" fontId="41" fillId="57" borderId="157" applyNumberFormat="0" applyAlignment="0" applyProtection="0"/>
    <xf numFmtId="0" fontId="41" fillId="57" borderId="157" applyNumberFormat="0" applyAlignment="0" applyProtection="0"/>
    <xf numFmtId="0" fontId="41" fillId="42" borderId="157" applyNumberFormat="0" applyAlignment="0" applyProtection="0"/>
    <xf numFmtId="0" fontId="45" fillId="55" borderId="174" applyNumberFormat="0" applyAlignment="0" applyProtection="0"/>
    <xf numFmtId="0" fontId="41" fillId="42" borderId="157" applyNumberFormat="0" applyAlignment="0" applyProtection="0"/>
    <xf numFmtId="0" fontId="1" fillId="34" borderId="167" applyNumberFormat="0" applyProtection="0">
      <alignment horizontal="left" vertical="center" indent="1"/>
    </xf>
    <xf numFmtId="0" fontId="47" fillId="0" borderId="166" applyNumberFormat="0" applyFill="0" applyAlignment="0" applyProtection="0"/>
    <xf numFmtId="0" fontId="47" fillId="0" borderId="166" applyNumberFormat="0" applyFill="0" applyAlignment="0" applyProtection="0"/>
    <xf numFmtId="0" fontId="41" fillId="42" borderId="171" applyNumberFormat="0" applyAlignment="0" applyProtection="0"/>
    <xf numFmtId="0" fontId="41" fillId="42" borderId="164" applyNumberFormat="0" applyAlignment="0" applyProtection="0"/>
    <xf numFmtId="0" fontId="92" fillId="63" borderId="163" applyBorder="0"/>
    <xf numFmtId="0" fontId="92" fillId="63" borderId="163" applyBorder="0"/>
    <xf numFmtId="0" fontId="63" fillId="61" borderId="164" applyNumberFormat="0" applyAlignment="0" applyProtection="0"/>
    <xf numFmtId="0" fontId="44" fillId="58" borderId="172" applyNumberFormat="0" applyFont="0" applyAlignment="0" applyProtection="0"/>
    <xf numFmtId="0" fontId="45" fillId="55" borderId="17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57" borderId="171" applyNumberFormat="0" applyAlignment="0" applyProtection="0"/>
    <xf numFmtId="0" fontId="34" fillId="55" borderId="164" applyNumberFormat="0" applyAlignment="0" applyProtection="0"/>
    <xf numFmtId="0" fontId="41" fillId="57" borderId="164" applyNumberFormat="0" applyAlignment="0" applyProtection="0"/>
    <xf numFmtId="0" fontId="1" fillId="34" borderId="167" applyNumberFormat="0" applyProtection="0">
      <alignment horizontal="left" vertical="center" indent="1"/>
    </xf>
    <xf numFmtId="0" fontId="41" fillId="57" borderId="171" applyNumberFormat="0" applyAlignment="0" applyProtection="0"/>
    <xf numFmtId="0" fontId="41" fillId="57" borderId="171" applyNumberFormat="0" applyAlignment="0" applyProtection="0"/>
    <xf numFmtId="0" fontId="47" fillId="0" borderId="166" applyNumberFormat="0" applyFill="0" applyAlignment="0" applyProtection="0"/>
    <xf numFmtId="0" fontId="41" fillId="57" borderId="164" applyNumberFormat="0" applyAlignment="0" applyProtection="0"/>
    <xf numFmtId="0" fontId="34" fillId="55" borderId="164" applyNumberFormat="0" applyAlignment="0" applyProtection="0"/>
    <xf numFmtId="0" fontId="47" fillId="0" borderId="159" applyNumberFormat="0" applyFill="0" applyAlignment="0" applyProtection="0"/>
    <xf numFmtId="0" fontId="41" fillId="57" borderId="164" applyNumberFormat="0" applyAlignment="0" applyProtection="0"/>
    <xf numFmtId="0" fontId="41" fillId="57" borderId="171" applyNumberFormat="0" applyAlignment="0" applyProtection="0"/>
    <xf numFmtId="0" fontId="41" fillId="57" borderId="164" applyNumberFormat="0" applyAlignment="0" applyProtection="0"/>
    <xf numFmtId="0" fontId="41" fillId="42" borderId="164" applyNumberFormat="0" applyAlignment="0" applyProtection="0"/>
    <xf numFmtId="0" fontId="41" fillId="57" borderId="164" applyNumberFormat="0" applyAlignment="0" applyProtection="0"/>
    <xf numFmtId="0" fontId="41" fillId="57" borderId="157" applyNumberFormat="0" applyAlignment="0" applyProtection="0"/>
    <xf numFmtId="0" fontId="92" fillId="63" borderId="163" applyBorder="0"/>
    <xf numFmtId="0" fontId="63" fillId="61" borderId="171" applyNumberFormat="0" applyAlignment="0" applyProtection="0"/>
    <xf numFmtId="0" fontId="1" fillId="34" borderId="167" applyNumberFormat="0" applyProtection="0">
      <alignment horizontal="left" vertical="center" indent="1"/>
    </xf>
    <xf numFmtId="0" fontId="41" fillId="57" borderId="164" applyNumberFormat="0" applyAlignment="0" applyProtection="0"/>
    <xf numFmtId="0" fontId="41" fillId="57" borderId="171" applyNumberFormat="0" applyAlignment="0" applyProtection="0"/>
    <xf numFmtId="0" fontId="41" fillId="57" borderId="164" applyNumberFormat="0" applyAlignment="0" applyProtection="0"/>
    <xf numFmtId="0" fontId="34" fillId="55" borderId="164" applyNumberFormat="0" applyAlignment="0" applyProtection="0"/>
    <xf numFmtId="0" fontId="34" fillId="55" borderId="164" applyNumberFormat="0" applyAlignment="0" applyProtection="0"/>
    <xf numFmtId="0" fontId="41" fillId="57" borderId="171" applyNumberFormat="0" applyAlignment="0" applyProtection="0"/>
    <xf numFmtId="0" fontId="41" fillId="42" borderId="164" applyNumberFormat="0" applyAlignment="0" applyProtection="0"/>
    <xf numFmtId="0" fontId="41" fillId="57" borderId="171" applyNumberFormat="0" applyAlignment="0" applyProtection="0"/>
    <xf numFmtId="0" fontId="34" fillId="55" borderId="171" applyNumberFormat="0" applyAlignment="0" applyProtection="0"/>
    <xf numFmtId="0" fontId="41" fillId="42" borderId="171" applyNumberFormat="0" applyAlignment="0" applyProtection="0"/>
    <xf numFmtId="0" fontId="41" fillId="42" borderId="171" applyNumberFormat="0" applyAlignment="0" applyProtection="0"/>
    <xf numFmtId="0" fontId="47" fillId="0" borderId="166" applyNumberFormat="0" applyFill="0" applyAlignment="0" applyProtection="0"/>
    <xf numFmtId="0" fontId="41" fillId="57" borderId="164" applyNumberFormat="0" applyAlignment="0" applyProtection="0"/>
    <xf numFmtId="0" fontId="44" fillId="58" borderId="165" applyNumberFormat="0" applyFont="0" applyAlignment="0" applyProtection="0"/>
    <xf numFmtId="0" fontId="41" fillId="57" borderId="164" applyNumberFormat="0" applyAlignment="0" applyProtection="0"/>
    <xf numFmtId="0" fontId="47" fillId="0" borderId="166" applyNumberFormat="0" applyFill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1" fillId="34" borderId="167" applyNumberFormat="0" applyProtection="0">
      <alignment horizontal="left" vertical="center" indent="1"/>
    </xf>
    <xf numFmtId="0" fontId="41" fillId="42" borderId="171" applyNumberFormat="0" applyAlignment="0" applyProtection="0"/>
    <xf numFmtId="0" fontId="34" fillId="55" borderId="171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42" borderId="164" applyNumberFormat="0" applyAlignment="0" applyProtection="0"/>
    <xf numFmtId="0" fontId="47" fillId="0" borderId="166" applyNumberFormat="0" applyFill="0" applyAlignment="0" applyProtection="0"/>
    <xf numFmtId="0" fontId="41" fillId="42" borderId="171" applyNumberFormat="0" applyAlignment="0" applyProtection="0"/>
    <xf numFmtId="0" fontId="20" fillId="0" borderId="168">
      <alignment horizontal="left" vertical="center"/>
    </xf>
    <xf numFmtId="0" fontId="63" fillId="61" borderId="164" applyNumberFormat="0" applyAlignment="0" applyProtection="0"/>
    <xf numFmtId="0" fontId="34" fillId="55" borderId="164" applyNumberFormat="0" applyAlignment="0" applyProtection="0"/>
    <xf numFmtId="0" fontId="41" fillId="57" borderId="171" applyNumberFormat="0" applyAlignment="0" applyProtection="0"/>
    <xf numFmtId="0" fontId="45" fillId="61" borderId="174" applyNumberFormat="0" applyAlignment="0" applyProtection="0"/>
    <xf numFmtId="0" fontId="92" fillId="63" borderId="170" applyBorder="0"/>
    <xf numFmtId="10" fontId="2" fillId="36" borderId="169" applyNumberFormat="0" applyBorder="0" applyAlignment="0" applyProtection="0"/>
    <xf numFmtId="0" fontId="41" fillId="57" borderId="164" applyNumberFormat="0" applyAlignment="0" applyProtection="0"/>
    <xf numFmtId="0" fontId="41" fillId="42" borderId="164" applyNumberFormat="0" applyAlignment="0" applyProtection="0"/>
    <xf numFmtId="0" fontId="41" fillId="57" borderId="164" applyNumberFormat="0" applyAlignment="0" applyProtection="0"/>
    <xf numFmtId="0" fontId="41" fillId="42" borderId="164" applyNumberFormat="0" applyAlignment="0" applyProtection="0"/>
    <xf numFmtId="0" fontId="41" fillId="42" borderId="164" applyNumberFormat="0" applyAlignment="0" applyProtection="0"/>
    <xf numFmtId="0" fontId="41" fillId="42" borderId="164" applyNumberFormat="0" applyAlignment="0" applyProtection="0"/>
    <xf numFmtId="0" fontId="34" fillId="55" borderId="164" applyNumberFormat="0" applyAlignment="0" applyProtection="0"/>
    <xf numFmtId="0" fontId="41" fillId="42" borderId="164" applyNumberFormat="0" applyAlignment="0" applyProtection="0"/>
    <xf numFmtId="0" fontId="41" fillId="42" borderId="164" applyNumberFormat="0" applyAlignment="0" applyProtection="0"/>
    <xf numFmtId="0" fontId="41" fillId="57" borderId="164" applyNumberFormat="0" applyAlignment="0" applyProtection="0"/>
    <xf numFmtId="0" fontId="41" fillId="42" borderId="164" applyNumberFormat="0" applyAlignment="0" applyProtection="0"/>
    <xf numFmtId="0" fontId="34" fillId="55" borderId="164" applyNumberFormat="0" applyAlignment="0" applyProtection="0"/>
    <xf numFmtId="0" fontId="41" fillId="42" borderId="164" applyNumberFormat="0" applyAlignment="0" applyProtection="0"/>
    <xf numFmtId="0" fontId="44" fillId="58" borderId="165" applyNumberFormat="0" applyFont="0" applyAlignment="0" applyProtection="0"/>
    <xf numFmtId="0" fontId="45" fillId="55" borderId="167" applyNumberFormat="0" applyAlignment="0" applyProtection="0"/>
    <xf numFmtId="0" fontId="47" fillId="0" borderId="166" applyNumberFormat="0" applyFill="0" applyAlignment="0" applyProtection="0"/>
    <xf numFmtId="0" fontId="41" fillId="42" borderId="164" applyNumberFormat="0" applyAlignment="0" applyProtection="0"/>
    <xf numFmtId="0" fontId="41" fillId="42" borderId="164" applyNumberFormat="0" applyAlignment="0" applyProtection="0"/>
    <xf numFmtId="0" fontId="41" fillId="42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42" borderId="164" applyNumberFormat="0" applyAlignment="0" applyProtection="0"/>
    <xf numFmtId="0" fontId="47" fillId="0" borderId="166" applyNumberFormat="0" applyFill="0" applyAlignment="0" applyProtection="0"/>
    <xf numFmtId="0" fontId="1" fillId="34" borderId="167" applyNumberFormat="0" applyProtection="0">
      <alignment horizontal="left" vertical="center" indent="1"/>
    </xf>
    <xf numFmtId="0" fontId="1" fillId="34" borderId="167" applyNumberFormat="0" applyProtection="0">
      <alignment horizontal="left" vertical="center" indent="1"/>
    </xf>
    <xf numFmtId="4" fontId="58" fillId="62" borderId="167" applyNumberFormat="0" applyProtection="0">
      <alignment horizontal="right" vertical="center"/>
    </xf>
    <xf numFmtId="0" fontId="1" fillId="34" borderId="167" applyNumberFormat="0" applyProtection="0">
      <alignment horizontal="left" vertical="center" indent="1"/>
    </xf>
    <xf numFmtId="0" fontId="45" fillId="61" borderId="167" applyNumberFormat="0" applyAlignment="0" applyProtection="0"/>
    <xf numFmtId="0" fontId="74" fillId="58" borderId="165" applyNumberFormat="0" applyFont="0" applyAlignment="0" applyProtection="0"/>
    <xf numFmtId="0" fontId="41" fillId="42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42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42" borderId="164" applyNumberFormat="0" applyAlignment="0" applyProtection="0"/>
    <xf numFmtId="0" fontId="20" fillId="0" borderId="168">
      <alignment horizontal="left" vertical="center"/>
    </xf>
    <xf numFmtId="0" fontId="63" fillId="61" borderId="164" applyNumberFormat="0" applyAlignment="0" applyProtection="0"/>
    <xf numFmtId="0" fontId="34" fillId="55" borderId="164" applyNumberFormat="0" applyAlignment="0" applyProtection="0"/>
    <xf numFmtId="0" fontId="63" fillId="61" borderId="164" applyNumberFormat="0" applyAlignment="0" applyProtection="0"/>
    <xf numFmtId="0" fontId="20" fillId="0" borderId="168">
      <alignment horizontal="left" vertical="center"/>
    </xf>
    <xf numFmtId="0" fontId="41" fillId="42" borderId="164" applyNumberFormat="0" applyAlignment="0" applyProtection="0"/>
    <xf numFmtId="0" fontId="41" fillId="57" borderId="164" applyNumberFormat="0" applyAlignment="0" applyProtection="0"/>
    <xf numFmtId="0" fontId="41" fillId="42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42" borderId="164" applyNumberFormat="0" applyAlignment="0" applyProtection="0"/>
    <xf numFmtId="0" fontId="41" fillId="42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42" borderId="164" applyNumberFormat="0" applyAlignment="0" applyProtection="0"/>
    <xf numFmtId="0" fontId="1" fillId="58" borderId="165" applyNumberFormat="0" applyFont="0" applyAlignment="0" applyProtection="0"/>
    <xf numFmtId="0" fontId="74" fillId="58" borderId="165" applyNumberFormat="0" applyFont="0" applyAlignment="0" applyProtection="0"/>
    <xf numFmtId="0" fontId="45" fillId="55" borderId="167" applyNumberFormat="0" applyAlignment="0" applyProtection="0"/>
    <xf numFmtId="0" fontId="45" fillId="61" borderId="167" applyNumberFormat="0" applyAlignment="0" applyProtection="0"/>
    <xf numFmtId="0" fontId="1" fillId="34" borderId="167" applyNumberFormat="0" applyProtection="0">
      <alignment horizontal="left" vertical="center" indent="1"/>
    </xf>
    <xf numFmtId="4" fontId="58" fillId="62" borderId="167" applyNumberFormat="0" applyProtection="0">
      <alignment horizontal="right" vertical="center"/>
    </xf>
    <xf numFmtId="0" fontId="1" fillId="34" borderId="167" applyNumberFormat="0" applyProtection="0">
      <alignment horizontal="left" vertical="center" indent="1"/>
    </xf>
    <xf numFmtId="0" fontId="1" fillId="34" borderId="167" applyNumberFormat="0" applyProtection="0">
      <alignment horizontal="left" vertical="center" indent="1"/>
    </xf>
    <xf numFmtId="0" fontId="47" fillId="0" borderId="166" applyNumberFormat="0" applyFill="0" applyAlignment="0" applyProtection="0"/>
    <xf numFmtId="0" fontId="44" fillId="58" borderId="165" applyNumberFormat="0" applyFont="0" applyAlignment="0" applyProtection="0"/>
    <xf numFmtId="0" fontId="41" fillId="42" borderId="164" applyNumberFormat="0" applyAlignment="0" applyProtection="0"/>
    <xf numFmtId="0" fontId="34" fillId="55" borderId="164" applyNumberFormat="0" applyAlignment="0" applyProtection="0"/>
    <xf numFmtId="0" fontId="47" fillId="0" borderId="166" applyNumberFormat="0" applyFill="0" applyAlignment="0" applyProtection="0"/>
    <xf numFmtId="0" fontId="45" fillId="55" borderId="167" applyNumberFormat="0" applyAlignment="0" applyProtection="0"/>
    <xf numFmtId="0" fontId="41" fillId="57" borderId="164" applyNumberFormat="0" applyAlignment="0" applyProtection="0"/>
    <xf numFmtId="0" fontId="41" fillId="42" borderId="164" applyNumberFormat="0" applyAlignment="0" applyProtection="0"/>
    <xf numFmtId="0" fontId="45" fillId="55" borderId="167" applyNumberFormat="0" applyAlignment="0" applyProtection="0"/>
    <xf numFmtId="0" fontId="1" fillId="58" borderId="165" applyNumberFormat="0" applyFont="0" applyAlignment="0" applyProtection="0"/>
    <xf numFmtId="0" fontId="34" fillId="55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42" borderId="164" applyNumberFormat="0" applyAlignment="0" applyProtection="0"/>
    <xf numFmtId="0" fontId="41" fillId="42" borderId="164" applyNumberFormat="0" applyAlignment="0" applyProtection="0"/>
    <xf numFmtId="0" fontId="41" fillId="57" borderId="171" applyNumberFormat="0" applyAlignment="0" applyProtection="0"/>
    <xf numFmtId="0" fontId="41" fillId="57" borderId="171" applyNumberFormat="0" applyAlignment="0" applyProtection="0"/>
    <xf numFmtId="0" fontId="41" fillId="57" borderId="171" applyNumberFormat="0" applyAlignment="0" applyProtection="0"/>
    <xf numFmtId="0" fontId="1" fillId="58" borderId="165" applyNumberFormat="0" applyFont="0" applyAlignment="0" applyProtection="0"/>
    <xf numFmtId="0" fontId="74" fillId="58" borderId="165" applyNumberFormat="0" applyFont="0" applyAlignment="0" applyProtection="0"/>
    <xf numFmtId="0" fontId="1" fillId="58" borderId="172" applyNumberFormat="0" applyFont="0" applyAlignment="0" applyProtection="0"/>
    <xf numFmtId="0" fontId="41" fillId="57" borderId="171" applyNumberFormat="0" applyAlignment="0" applyProtection="0"/>
    <xf numFmtId="0" fontId="74" fillId="58" borderId="172" applyNumberFormat="0" applyFont="0" applyAlignment="0" applyProtection="0"/>
    <xf numFmtId="0" fontId="41" fillId="42" borderId="164" applyNumberFormat="0" applyAlignment="0" applyProtection="0"/>
    <xf numFmtId="0" fontId="41" fillId="57" borderId="164" applyNumberFormat="0" applyAlignment="0" applyProtection="0"/>
    <xf numFmtId="0" fontId="41" fillId="42" borderId="164" applyNumberFormat="0" applyAlignment="0" applyProtection="0"/>
    <xf numFmtId="0" fontId="34" fillId="55" borderId="164" applyNumberFormat="0" applyAlignment="0" applyProtection="0"/>
    <xf numFmtId="0" fontId="41" fillId="42" borderId="164" applyNumberFormat="0" applyAlignment="0" applyProtection="0"/>
    <xf numFmtId="0" fontId="44" fillId="58" borderId="165" applyNumberFormat="0" applyFont="0" applyAlignment="0" applyProtection="0"/>
    <xf numFmtId="0" fontId="45" fillId="55" borderId="167" applyNumberFormat="0" applyAlignment="0" applyProtection="0"/>
    <xf numFmtId="0" fontId="47" fillId="0" borderId="166" applyNumberFormat="0" applyFill="0" applyAlignment="0" applyProtection="0"/>
    <xf numFmtId="0" fontId="41" fillId="42" borderId="164" applyNumberFormat="0" applyAlignment="0" applyProtection="0"/>
    <xf numFmtId="0" fontId="41" fillId="42" borderId="164" applyNumberFormat="0" applyAlignment="0" applyProtection="0"/>
    <xf numFmtId="0" fontId="41" fillId="42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42" borderId="164" applyNumberFormat="0" applyAlignment="0" applyProtection="0"/>
    <xf numFmtId="0" fontId="47" fillId="0" borderId="166" applyNumberFormat="0" applyFill="0" applyAlignment="0" applyProtection="0"/>
    <xf numFmtId="0" fontId="1" fillId="34" borderId="167" applyNumberFormat="0" applyProtection="0">
      <alignment horizontal="left" vertical="center" indent="1"/>
    </xf>
    <xf numFmtId="0" fontId="1" fillId="34" borderId="167" applyNumberFormat="0" applyProtection="0">
      <alignment horizontal="left" vertical="center" indent="1"/>
    </xf>
    <xf numFmtId="4" fontId="58" fillId="62" borderId="167" applyNumberFormat="0" applyProtection="0">
      <alignment horizontal="right" vertical="center"/>
    </xf>
    <xf numFmtId="0" fontId="1" fillId="34" borderId="167" applyNumberFormat="0" applyProtection="0">
      <alignment horizontal="left" vertical="center" indent="1"/>
    </xf>
    <xf numFmtId="0" fontId="45" fillId="61" borderId="167" applyNumberFormat="0" applyAlignment="0" applyProtection="0"/>
    <xf numFmtId="0" fontId="74" fillId="58" borderId="165" applyNumberFormat="0" applyFont="0" applyAlignment="0" applyProtection="0"/>
    <xf numFmtId="0" fontId="41" fillId="42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42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42" borderId="164" applyNumberFormat="0" applyAlignment="0" applyProtection="0"/>
    <xf numFmtId="0" fontId="63" fillId="61" borderId="164" applyNumberFormat="0" applyAlignment="0" applyProtection="0"/>
    <xf numFmtId="0" fontId="34" fillId="55" borderId="164" applyNumberFormat="0" applyAlignment="0" applyProtection="0"/>
    <xf numFmtId="0" fontId="63" fillId="61" borderId="164" applyNumberFormat="0" applyAlignment="0" applyProtection="0"/>
    <xf numFmtId="0" fontId="41" fillId="42" borderId="164" applyNumberFormat="0" applyAlignment="0" applyProtection="0"/>
    <xf numFmtId="0" fontId="41" fillId="57" borderId="164" applyNumberFormat="0" applyAlignment="0" applyProtection="0"/>
    <xf numFmtId="0" fontId="41" fillId="42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42" borderId="164" applyNumberFormat="0" applyAlignment="0" applyProtection="0"/>
    <xf numFmtId="0" fontId="41" fillId="42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42" borderId="164" applyNumberFormat="0" applyAlignment="0" applyProtection="0"/>
    <xf numFmtId="0" fontId="1" fillId="58" borderId="165" applyNumberFormat="0" applyFont="0" applyAlignment="0" applyProtection="0"/>
    <xf numFmtId="0" fontId="74" fillId="58" borderId="165" applyNumberFormat="0" applyFont="0" applyAlignment="0" applyProtection="0"/>
    <xf numFmtId="0" fontId="45" fillId="55" borderId="167" applyNumberFormat="0" applyAlignment="0" applyProtection="0"/>
    <xf numFmtId="0" fontId="45" fillId="61" borderId="167" applyNumberFormat="0" applyAlignment="0" applyProtection="0"/>
    <xf numFmtId="0" fontId="1" fillId="34" borderId="167" applyNumberFormat="0" applyProtection="0">
      <alignment horizontal="left" vertical="center" indent="1"/>
    </xf>
    <xf numFmtId="4" fontId="58" fillId="62" borderId="167" applyNumberFormat="0" applyProtection="0">
      <alignment horizontal="right" vertical="center"/>
    </xf>
    <xf numFmtId="0" fontId="1" fillId="34" borderId="167" applyNumberFormat="0" applyProtection="0">
      <alignment horizontal="left" vertical="center" indent="1"/>
    </xf>
    <xf numFmtId="0" fontId="1" fillId="34" borderId="167" applyNumberFormat="0" applyProtection="0">
      <alignment horizontal="left" vertical="center" indent="1"/>
    </xf>
    <xf numFmtId="0" fontId="47" fillId="0" borderId="166" applyNumberFormat="0" applyFill="0" applyAlignment="0" applyProtection="0"/>
    <xf numFmtId="0" fontId="44" fillId="58" borderId="165" applyNumberFormat="0" applyFont="0" applyAlignment="0" applyProtection="0"/>
    <xf numFmtId="0" fontId="41" fillId="42" borderId="164" applyNumberFormat="0" applyAlignment="0" applyProtection="0"/>
    <xf numFmtId="0" fontId="34" fillId="55" borderId="164" applyNumberFormat="0" applyAlignment="0" applyProtection="0"/>
    <xf numFmtId="0" fontId="47" fillId="0" borderId="166" applyNumberFormat="0" applyFill="0" applyAlignment="0" applyProtection="0"/>
    <xf numFmtId="0" fontId="45" fillId="55" borderId="167" applyNumberFormat="0" applyAlignment="0" applyProtection="0"/>
    <xf numFmtId="0" fontId="41" fillId="57" borderId="164" applyNumberFormat="0" applyAlignment="0" applyProtection="0"/>
    <xf numFmtId="0" fontId="41" fillId="42" borderId="164" applyNumberFormat="0" applyAlignment="0" applyProtection="0"/>
    <xf numFmtId="0" fontId="45" fillId="55" borderId="167" applyNumberFormat="0" applyAlignment="0" applyProtection="0"/>
    <xf numFmtId="0" fontId="1" fillId="58" borderId="165" applyNumberFormat="0" applyFont="0" applyAlignment="0" applyProtection="0"/>
    <xf numFmtId="0" fontId="34" fillId="55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42" borderId="164" applyNumberFormat="0" applyAlignment="0" applyProtection="0"/>
    <xf numFmtId="0" fontId="41" fillId="42" borderId="164" applyNumberFormat="0" applyAlignment="0" applyProtection="0"/>
    <xf numFmtId="0" fontId="20" fillId="0" borderId="175">
      <alignment horizontal="left" vertical="center"/>
    </xf>
    <xf numFmtId="0" fontId="41" fillId="57" borderId="171" applyNumberFormat="0" applyAlignment="0" applyProtection="0"/>
    <xf numFmtId="0" fontId="1" fillId="34" borderId="167" applyNumberFormat="0" applyProtection="0">
      <alignment horizontal="left" vertical="center" indent="1"/>
    </xf>
    <xf numFmtId="0" fontId="41" fillId="42" borderId="171" applyNumberFormat="0" applyAlignment="0" applyProtection="0"/>
    <xf numFmtId="0" fontId="41" fillId="57" borderId="164" applyNumberFormat="0" applyAlignment="0" applyProtection="0"/>
    <xf numFmtId="0" fontId="92" fillId="0" borderId="169" applyAlignment="0">
      <alignment horizontal="right"/>
    </xf>
    <xf numFmtId="0" fontId="41" fillId="57" borderId="171" applyNumberFormat="0" applyAlignment="0" applyProtection="0"/>
    <xf numFmtId="0" fontId="41" fillId="42" borderId="171" applyNumberFormat="0" applyAlignment="0" applyProtection="0"/>
    <xf numFmtId="0" fontId="41" fillId="42" borderId="171" applyNumberFormat="0" applyAlignment="0" applyProtection="0"/>
    <xf numFmtId="0" fontId="41" fillId="57" borderId="171" applyNumberFormat="0" applyAlignment="0" applyProtection="0"/>
    <xf numFmtId="0" fontId="41" fillId="57" borderId="171" applyNumberFormat="0" applyAlignment="0" applyProtection="0"/>
    <xf numFmtId="0" fontId="47" fillId="0" borderId="173" applyNumberFormat="0" applyFill="0" applyAlignment="0" applyProtection="0"/>
    <xf numFmtId="0" fontId="41" fillId="42" borderId="171" applyNumberFormat="0" applyAlignment="0" applyProtection="0"/>
    <xf numFmtId="0" fontId="20" fillId="0" borderId="168">
      <alignment horizontal="left" vertical="center"/>
    </xf>
    <xf numFmtId="0" fontId="20" fillId="0" borderId="168">
      <alignment horizontal="left" vertical="center"/>
    </xf>
    <xf numFmtId="0" fontId="41" fillId="57" borderId="171" applyNumberFormat="0" applyAlignment="0" applyProtection="0"/>
    <xf numFmtId="0" fontId="41" fillId="57" borderId="171" applyNumberFormat="0" applyAlignment="0" applyProtection="0"/>
    <xf numFmtId="0" fontId="41" fillId="57" borderId="171" applyNumberFormat="0" applyAlignment="0" applyProtection="0"/>
    <xf numFmtId="0" fontId="41" fillId="57" borderId="171" applyNumberFormat="0" applyAlignment="0" applyProtection="0"/>
    <xf numFmtId="0" fontId="41" fillId="57" borderId="171" applyNumberFormat="0" applyAlignment="0" applyProtection="0"/>
    <xf numFmtId="0" fontId="41" fillId="57" borderId="171" applyNumberFormat="0" applyAlignment="0" applyProtection="0"/>
    <xf numFmtId="0" fontId="41" fillId="42" borderId="171" applyNumberFormat="0" applyAlignment="0" applyProtection="0"/>
    <xf numFmtId="10" fontId="2" fillId="36" borderId="169" applyNumberFormat="0" applyBorder="0" applyAlignment="0" applyProtection="0"/>
    <xf numFmtId="0" fontId="41" fillId="42" borderId="171" applyNumberFormat="0" applyAlignment="0" applyProtection="0"/>
    <xf numFmtId="0" fontId="44" fillId="58" borderId="165" applyNumberFormat="0" applyFont="0" applyAlignment="0" applyProtection="0"/>
    <xf numFmtId="0" fontId="41" fillId="57" borderId="171" applyNumberFormat="0" applyAlignment="0" applyProtection="0"/>
    <xf numFmtId="0" fontId="34" fillId="55" borderId="171" applyNumberFormat="0" applyAlignment="0" applyProtection="0"/>
    <xf numFmtId="0" fontId="34" fillId="55" borderId="171" applyNumberFormat="0" applyAlignment="0" applyProtection="0"/>
    <xf numFmtId="0" fontId="41" fillId="57" borderId="171" applyNumberFormat="0" applyAlignment="0" applyProtection="0"/>
    <xf numFmtId="0" fontId="1" fillId="58" borderId="172" applyNumberFormat="0" applyFont="0" applyAlignment="0" applyProtection="0"/>
    <xf numFmtId="0" fontId="74" fillId="58" borderId="172" applyNumberFormat="0" applyFont="0" applyAlignment="0" applyProtection="0"/>
    <xf numFmtId="0" fontId="92" fillId="0" borderId="169" applyAlignment="0">
      <alignment horizontal="right"/>
    </xf>
    <xf numFmtId="0" fontId="41" fillId="57" borderId="171" applyNumberFormat="0" applyAlignment="0" applyProtection="0"/>
    <xf numFmtId="0" fontId="41" fillId="57" borderId="171" applyNumberFormat="0" applyAlignment="0" applyProtection="0"/>
    <xf numFmtId="0" fontId="41" fillId="57" borderId="171" applyNumberFormat="0" applyAlignment="0" applyProtection="0"/>
    <xf numFmtId="0" fontId="41" fillId="42" borderId="171" applyNumberFormat="0" applyAlignment="0" applyProtection="0"/>
    <xf numFmtId="0" fontId="41" fillId="57" borderId="171" applyNumberFormat="0" applyAlignment="0" applyProtection="0"/>
    <xf numFmtId="0" fontId="41" fillId="42" borderId="171" applyNumberFormat="0" applyAlignment="0" applyProtection="0"/>
    <xf numFmtId="0" fontId="63" fillId="61" borderId="171" applyNumberFormat="0" applyAlignment="0" applyProtection="0"/>
    <xf numFmtId="0" fontId="41" fillId="42" borderId="171" applyNumberFormat="0" applyAlignment="0" applyProtection="0"/>
    <xf numFmtId="0" fontId="41" fillId="57" borderId="171" applyNumberFormat="0" applyAlignment="0" applyProtection="0"/>
    <xf numFmtId="0" fontId="41" fillId="57" borderId="171" applyNumberFormat="0" applyAlignment="0" applyProtection="0"/>
    <xf numFmtId="0" fontId="47" fillId="0" borderId="173" applyNumberFormat="0" applyFill="0" applyAlignment="0" applyProtection="0"/>
    <xf numFmtId="0" fontId="41" fillId="42" borderId="171" applyNumberFormat="0" applyAlignment="0" applyProtection="0"/>
    <xf numFmtId="0" fontId="41" fillId="57" borderId="171" applyNumberFormat="0" applyAlignment="0" applyProtection="0"/>
    <xf numFmtId="0" fontId="41" fillId="42" borderId="171" applyNumberFormat="0" applyAlignment="0" applyProtection="0"/>
    <xf numFmtId="0" fontId="41" fillId="57" borderId="171" applyNumberFormat="0" applyAlignment="0" applyProtection="0"/>
    <xf numFmtId="0" fontId="41" fillId="57" borderId="171" applyNumberFormat="0" applyAlignment="0" applyProtection="0"/>
    <xf numFmtId="0" fontId="41" fillId="42" borderId="171" applyNumberFormat="0" applyAlignment="0" applyProtection="0"/>
    <xf numFmtId="0" fontId="41" fillId="57" borderId="171" applyNumberFormat="0" applyAlignment="0" applyProtection="0"/>
    <xf numFmtId="0" fontId="41" fillId="57" borderId="171" applyNumberFormat="0" applyAlignment="0" applyProtection="0"/>
    <xf numFmtId="0" fontId="41" fillId="42" borderId="171" applyNumberFormat="0" applyAlignment="0" applyProtection="0"/>
    <xf numFmtId="0" fontId="47" fillId="0" borderId="173" applyNumberFormat="0" applyFill="0" applyAlignment="0" applyProtection="0"/>
    <xf numFmtId="0" fontId="1" fillId="34" borderId="174" applyNumberFormat="0" applyProtection="0">
      <alignment horizontal="left" vertical="center" indent="1"/>
    </xf>
    <xf numFmtId="0" fontId="1" fillId="34" borderId="174" applyNumberFormat="0" applyProtection="0">
      <alignment horizontal="left" vertical="center" indent="1"/>
    </xf>
    <xf numFmtId="4" fontId="58" fillId="62" borderId="174" applyNumberFormat="0" applyProtection="0">
      <alignment horizontal="right" vertical="center"/>
    </xf>
    <xf numFmtId="0" fontId="1" fillId="34" borderId="174" applyNumberFormat="0" applyProtection="0">
      <alignment horizontal="left" vertical="center" indent="1"/>
    </xf>
    <xf numFmtId="0" fontId="45" fillId="61" borderId="174" applyNumberFormat="0" applyAlignment="0" applyProtection="0"/>
    <xf numFmtId="0" fontId="74" fillId="58" borderId="172" applyNumberFormat="0" applyFont="0" applyAlignment="0" applyProtection="0"/>
    <xf numFmtId="0" fontId="41" fillId="42" borderId="171" applyNumberFormat="0" applyAlignment="0" applyProtection="0"/>
    <xf numFmtId="0" fontId="41" fillId="57" borderId="171" applyNumberFormat="0" applyAlignment="0" applyProtection="0"/>
    <xf numFmtId="0" fontId="41" fillId="57" borderId="171" applyNumberFormat="0" applyAlignment="0" applyProtection="0"/>
    <xf numFmtId="0" fontId="41" fillId="57" borderId="171" applyNumberFormat="0" applyAlignment="0" applyProtection="0"/>
    <xf numFmtId="0" fontId="41" fillId="42" borderId="171" applyNumberFormat="0" applyAlignment="0" applyProtection="0"/>
    <xf numFmtId="0" fontId="41" fillId="57" borderId="171" applyNumberFormat="0" applyAlignment="0" applyProtection="0"/>
    <xf numFmtId="0" fontId="41" fillId="57" borderId="171" applyNumberFormat="0" applyAlignment="0" applyProtection="0"/>
    <xf numFmtId="0" fontId="41" fillId="57" borderId="171" applyNumberFormat="0" applyAlignment="0" applyProtection="0"/>
    <xf numFmtId="0" fontId="41" fillId="57" borderId="171" applyNumberFormat="0" applyAlignment="0" applyProtection="0"/>
    <xf numFmtId="0" fontId="41" fillId="57" borderId="171" applyNumberFormat="0" applyAlignment="0" applyProtection="0"/>
    <xf numFmtId="0" fontId="41" fillId="42" borderId="171" applyNumberFormat="0" applyAlignment="0" applyProtection="0"/>
    <xf numFmtId="0" fontId="63" fillId="61" borderId="171" applyNumberFormat="0" applyAlignment="0" applyProtection="0"/>
    <xf numFmtId="0" fontId="34" fillId="55" borderId="171" applyNumberFormat="0" applyAlignment="0" applyProtection="0"/>
    <xf numFmtId="0" fontId="63" fillId="61" borderId="171" applyNumberFormat="0" applyAlignment="0" applyProtection="0"/>
    <xf numFmtId="0" fontId="41" fillId="42" borderId="171" applyNumberFormat="0" applyAlignment="0" applyProtection="0"/>
    <xf numFmtId="0" fontId="41" fillId="57" borderId="171" applyNumberFormat="0" applyAlignment="0" applyProtection="0"/>
    <xf numFmtId="0" fontId="41" fillId="42" borderId="171" applyNumberFormat="0" applyAlignment="0" applyProtection="0"/>
    <xf numFmtId="0" fontId="41" fillId="57" borderId="171" applyNumberFormat="0" applyAlignment="0" applyProtection="0"/>
    <xf numFmtId="0" fontId="41" fillId="57" borderId="171" applyNumberFormat="0" applyAlignment="0" applyProtection="0"/>
    <xf numFmtId="0" fontId="41" fillId="57" borderId="171" applyNumberFormat="0" applyAlignment="0" applyProtection="0"/>
    <xf numFmtId="0" fontId="41" fillId="57" borderId="171" applyNumberFormat="0" applyAlignment="0" applyProtection="0"/>
    <xf numFmtId="0" fontId="41" fillId="57" borderId="171" applyNumberFormat="0" applyAlignment="0" applyProtection="0"/>
    <xf numFmtId="0" fontId="41" fillId="57" borderId="171" applyNumberFormat="0" applyAlignment="0" applyProtection="0"/>
    <xf numFmtId="0" fontId="41" fillId="57" borderId="171" applyNumberFormat="0" applyAlignment="0" applyProtection="0"/>
    <xf numFmtId="0" fontId="41" fillId="57" borderId="171" applyNumberFormat="0" applyAlignment="0" applyProtection="0"/>
    <xf numFmtId="0" fontId="41" fillId="57" borderId="171" applyNumberFormat="0" applyAlignment="0" applyProtection="0"/>
    <xf numFmtId="0" fontId="41" fillId="42" borderId="171" applyNumberFormat="0" applyAlignment="0" applyProtection="0"/>
    <xf numFmtId="0" fontId="41" fillId="42" borderId="171" applyNumberFormat="0" applyAlignment="0" applyProtection="0"/>
    <xf numFmtId="0" fontId="41" fillId="57" borderId="171" applyNumberFormat="0" applyAlignment="0" applyProtection="0"/>
    <xf numFmtId="0" fontId="41" fillId="57" borderId="171" applyNumberFormat="0" applyAlignment="0" applyProtection="0"/>
    <xf numFmtId="0" fontId="41" fillId="57" borderId="171" applyNumberFormat="0" applyAlignment="0" applyProtection="0"/>
    <xf numFmtId="0" fontId="41" fillId="57" borderId="171" applyNumberFormat="0" applyAlignment="0" applyProtection="0"/>
    <xf numFmtId="0" fontId="41" fillId="42" borderId="171" applyNumberFormat="0" applyAlignment="0" applyProtection="0"/>
    <xf numFmtId="0" fontId="1" fillId="58" borderId="172" applyNumberFormat="0" applyFont="0" applyAlignment="0" applyProtection="0"/>
    <xf numFmtId="0" fontId="74" fillId="58" borderId="172" applyNumberFormat="0" applyFont="0" applyAlignment="0" applyProtection="0"/>
    <xf numFmtId="0" fontId="45" fillId="55" borderId="174" applyNumberFormat="0" applyAlignment="0" applyProtection="0"/>
    <xf numFmtId="0" fontId="45" fillId="61" borderId="174" applyNumberFormat="0" applyAlignment="0" applyProtection="0"/>
    <xf numFmtId="0" fontId="1" fillId="34" borderId="174" applyNumberFormat="0" applyProtection="0">
      <alignment horizontal="left" vertical="center" indent="1"/>
    </xf>
    <xf numFmtId="4" fontId="58" fillId="62" borderId="174" applyNumberFormat="0" applyProtection="0">
      <alignment horizontal="right" vertical="center"/>
    </xf>
    <xf numFmtId="0" fontId="1" fillId="34" borderId="174" applyNumberFormat="0" applyProtection="0">
      <alignment horizontal="left" vertical="center" indent="1"/>
    </xf>
    <xf numFmtId="0" fontId="1" fillId="34" borderId="174" applyNumberFormat="0" applyProtection="0">
      <alignment horizontal="left" vertical="center" indent="1"/>
    </xf>
    <xf numFmtId="0" fontId="47" fillId="0" borderId="173" applyNumberFormat="0" applyFill="0" applyAlignment="0" applyProtection="0"/>
    <xf numFmtId="0" fontId="44" fillId="58" borderId="172" applyNumberFormat="0" applyFont="0" applyAlignment="0" applyProtection="0"/>
    <xf numFmtId="0" fontId="41" fillId="42" borderId="171" applyNumberFormat="0" applyAlignment="0" applyProtection="0"/>
    <xf numFmtId="0" fontId="34" fillId="55" borderId="171" applyNumberFormat="0" applyAlignment="0" applyProtection="0"/>
    <xf numFmtId="0" fontId="47" fillId="0" borderId="173" applyNumberFormat="0" applyFill="0" applyAlignment="0" applyProtection="0"/>
    <xf numFmtId="0" fontId="45" fillId="55" borderId="174" applyNumberFormat="0" applyAlignment="0" applyProtection="0"/>
    <xf numFmtId="0" fontId="41" fillId="57" borderId="171" applyNumberFormat="0" applyAlignment="0" applyProtection="0"/>
    <xf numFmtId="0" fontId="41" fillId="42" borderId="171" applyNumberFormat="0" applyAlignment="0" applyProtection="0"/>
    <xf numFmtId="0" fontId="45" fillId="55" borderId="174" applyNumberFormat="0" applyAlignment="0" applyProtection="0"/>
    <xf numFmtId="0" fontId="1" fillId="58" borderId="172" applyNumberFormat="0" applyFont="0" applyAlignment="0" applyProtection="0"/>
    <xf numFmtId="0" fontId="34" fillId="55" borderId="171" applyNumberFormat="0" applyAlignment="0" applyProtection="0"/>
    <xf numFmtId="0" fontId="41" fillId="57" borderId="171" applyNumberFormat="0" applyAlignment="0" applyProtection="0"/>
    <xf numFmtId="0" fontId="41" fillId="57" borderId="171" applyNumberFormat="0" applyAlignment="0" applyProtection="0"/>
    <xf numFmtId="0" fontId="41" fillId="42" borderId="171" applyNumberFormat="0" applyAlignment="0" applyProtection="0"/>
    <xf numFmtId="0" fontId="41" fillId="42" borderId="171" applyNumberFormat="0" applyAlignment="0" applyProtection="0"/>
    <xf numFmtId="0" fontId="41" fillId="57" borderId="171" applyNumberFormat="0" applyAlignment="0" applyProtection="0"/>
    <xf numFmtId="0" fontId="1" fillId="34" borderId="174" applyNumberFormat="0" applyProtection="0">
      <alignment horizontal="left" vertical="center" indent="1"/>
    </xf>
    <xf numFmtId="0" fontId="20" fillId="0" borderId="175">
      <alignment horizontal="left" vertical="center"/>
    </xf>
    <xf numFmtId="0" fontId="20" fillId="0" borderId="175">
      <alignment horizontal="left" vertical="center"/>
    </xf>
    <xf numFmtId="0" fontId="47" fillId="0" borderId="173" applyNumberFormat="0" applyFill="0" applyAlignment="0" applyProtection="0"/>
    <xf numFmtId="0" fontId="44" fillId="58" borderId="172" applyNumberFormat="0" applyFont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10" fillId="0" borderId="0" xfId="0" applyFont="1"/>
    <xf numFmtId="0" fontId="113" fillId="0" borderId="0" xfId="0" applyFont="1" applyAlignment="1">
      <alignment horizontal="center"/>
    </xf>
    <xf numFmtId="0" fontId="111" fillId="0" borderId="0" xfId="0" applyFont="1"/>
    <xf numFmtId="0" fontId="112" fillId="0" borderId="0" xfId="0" applyFont="1" applyAlignment="1">
      <alignment horizontal="center"/>
    </xf>
    <xf numFmtId="0" fontId="108" fillId="0" borderId="0" xfId="0" applyFont="1" applyAlignment="1">
      <alignment horizontal="center"/>
    </xf>
    <xf numFmtId="0" fontId="109" fillId="0" borderId="0" xfId="0" applyFont="1"/>
    <xf numFmtId="0" fontId="110" fillId="64" borderId="132" xfId="0" applyFont="1" applyFill="1" applyBorder="1" applyAlignment="1">
      <alignment horizontal="center"/>
    </xf>
    <xf numFmtId="0" fontId="110" fillId="64" borderId="131" xfId="0" applyFont="1" applyFill="1" applyBorder="1" applyAlignment="1">
      <alignment horizontal="center"/>
    </xf>
    <xf numFmtId="0" fontId="107" fillId="0" borderId="130" xfId="0" applyFont="1" applyBorder="1" applyAlignment="1">
      <alignment horizontal="center"/>
    </xf>
    <xf numFmtId="0" fontId="107" fillId="0" borderId="0" xfId="0" applyFont="1" applyAlignment="1">
      <alignment horizontal="center"/>
    </xf>
    <xf numFmtId="0" fontId="1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8" fillId="0" borderId="0" xfId="0" applyFont="1" applyAlignment="1">
      <alignment horizontal="center"/>
    </xf>
    <xf numFmtId="0" fontId="112" fillId="64" borderId="130" xfId="0" applyFont="1" applyFill="1" applyBorder="1" applyAlignment="1" applyProtection="1">
      <alignment horizontal="center"/>
      <protection locked="0"/>
    </xf>
    <xf numFmtId="0" fontId="112" fillId="64" borderId="0" xfId="0" applyFont="1" applyFill="1" applyAlignment="1" applyProtection="1">
      <alignment horizontal="center"/>
      <protection locked="0"/>
    </xf>
  </cellXfs>
  <cellStyles count="5360">
    <cellStyle name="_ET_STYLE_NoName_00_" xfId="1518" xr:uid="{8E1E4E70-702C-4FF5-B4C3-5CC22BD239E6}"/>
    <cellStyle name="_ET_STYLE_NoName_00__Book1" xfId="1519" xr:uid="{B539CAF7-306C-4604-92F5-33074C016134}"/>
    <cellStyle name="20% - Accent1" xfId="26" xr:uid="{62ADB676-5C65-4224-80B9-D295AB9E425D}"/>
    <cellStyle name="20% - Accent1 2" xfId="199" xr:uid="{1FBC01DC-84C4-4FCB-9076-0329AC6FF453}"/>
    <cellStyle name="20% - Accent1 2 2" xfId="200" xr:uid="{9CDB1CA4-AB8F-443D-9EE1-058926C0EC45}"/>
    <cellStyle name="20% - Accent1 3" xfId="201" xr:uid="{6221E8DF-A321-47F0-B12D-57AE5D5BE393}"/>
    <cellStyle name="20% - Accent1 4" xfId="202" xr:uid="{377B6CEA-38EE-4E2E-B6C0-CD00F0D56B33}"/>
    <cellStyle name="20% - Accent2" xfId="27" xr:uid="{1505FFC3-5D28-4D0B-B733-9BB45ADBFDBB}"/>
    <cellStyle name="20% - Accent2 2" xfId="203" xr:uid="{387287A7-FC59-4E6C-9D26-AE1EF4D795D8}"/>
    <cellStyle name="20% - Accent2 2 2" xfId="204" xr:uid="{500A1C42-3BB8-49A3-A5D9-732E1227D286}"/>
    <cellStyle name="20% - Accent2 3" xfId="205" xr:uid="{3553761F-007D-4060-B56F-5777FB9AA71A}"/>
    <cellStyle name="20% - Accent2 4" xfId="206" xr:uid="{FD77BAEE-BCB6-43C4-BB4D-AF259B1B7DF5}"/>
    <cellStyle name="20% - Accent3" xfId="28" xr:uid="{53945534-6DF1-4D92-82B8-B5A9EC7C8E28}"/>
    <cellStyle name="20% - Accent3 2" xfId="207" xr:uid="{5A6EF2AE-426F-4A1E-BC8E-B79BCF37D5AB}"/>
    <cellStyle name="20% - Accent3 2 2" xfId="208" xr:uid="{0365DB44-8A42-4CB7-894B-7FEF31CC203D}"/>
    <cellStyle name="20% - Accent3 3" xfId="209" xr:uid="{C7934D5E-AA92-408F-8410-324BB5C667D7}"/>
    <cellStyle name="20% - Accent3 4" xfId="210" xr:uid="{BE08B015-58A6-4E3B-8197-1CD8C91D1325}"/>
    <cellStyle name="20% - Accent4" xfId="29" xr:uid="{3DAA92FF-367B-4592-B34A-7B5B94E4FF8E}"/>
    <cellStyle name="20% - Accent4 2" xfId="211" xr:uid="{A252FD37-FA2A-4FEB-8FB5-3969567FBC81}"/>
    <cellStyle name="20% - Accent4 2 2" xfId="212" xr:uid="{06B8F3D8-AC87-4F7A-83DA-C9C2B0DC034E}"/>
    <cellStyle name="20% - Accent4 3" xfId="213" xr:uid="{110C119B-98E3-41A8-9972-E006B6D49323}"/>
    <cellStyle name="20% - Accent4 4" xfId="214" xr:uid="{B16A1B1F-45C9-456C-8ECA-D3880E57C805}"/>
    <cellStyle name="20% - Accent5" xfId="30" xr:uid="{8B996832-B2EC-4BA1-BF0F-706ED0F737D2}"/>
    <cellStyle name="20% - Accent5 2" xfId="215" xr:uid="{45914183-FE34-42E4-AF5B-79D2F80BE29A}"/>
    <cellStyle name="20% - Accent5 2 2" xfId="216" xr:uid="{218EEFAB-581E-43A3-BA6C-0AA19D0FC4B7}"/>
    <cellStyle name="20% - Accent6" xfId="31" xr:uid="{8524A37C-3282-434E-96A4-3963D02EE145}"/>
    <cellStyle name="20% - Accent6 2" xfId="217" xr:uid="{AA5D1369-B88C-473B-B589-3B45BBCF80AC}"/>
    <cellStyle name="20% - Accent6 2 2" xfId="218" xr:uid="{F918280E-4BD1-4384-B85B-A1222EC5C08E}"/>
    <cellStyle name="20% - Accent6 3" xfId="219" xr:uid="{806C3E76-C5D4-456F-A4A5-E7204FD36FA4}"/>
    <cellStyle name="20% - Accent6 4" xfId="220" xr:uid="{A84CF457-0071-4896-B167-7B75309D33FD}"/>
    <cellStyle name="20% - アクセント 1 10" xfId="221" xr:uid="{65B4EE7F-4507-49B3-8113-60E3DA52FC03}"/>
    <cellStyle name="20% - アクセント 1 2" xfId="222" xr:uid="{1F671B37-AF6D-4FB5-949C-DDEE6187FF6B}"/>
    <cellStyle name="20% - アクセント 1 2 2" xfId="223" xr:uid="{C65B0890-CD03-4126-BCB1-FEB549F68FEE}"/>
    <cellStyle name="20% - アクセント 1 2 2 2" xfId="224" xr:uid="{77984FF2-2B01-41C1-81CF-BDC37040ACB9}"/>
    <cellStyle name="20% - アクセント 1 2 2 2 2" xfId="225" xr:uid="{C98A4F47-590C-410B-80F8-7603721BEED0}"/>
    <cellStyle name="20% - アクセント 1 2 2 3" xfId="226" xr:uid="{138F134F-42BF-469A-9899-4DB8BBBF1E58}"/>
    <cellStyle name="20% - アクセント 1 2 2 3 2" xfId="227" xr:uid="{AFE1D260-88D5-45F6-85EB-76E502971AC7}"/>
    <cellStyle name="20% - アクセント 1 2 2 4" xfId="228" xr:uid="{6DC81CCC-440D-4995-B252-586E1C04DBF6}"/>
    <cellStyle name="20% - アクセント 1 2 2 5" xfId="229" xr:uid="{7D6BB952-3197-459D-A894-9E95D0DDEFDC}"/>
    <cellStyle name="20% - アクセント 1 3" xfId="230" xr:uid="{3E18250C-7E7F-4E56-BC5B-C0EB2FBECF46}"/>
    <cellStyle name="20% - アクセント 1 3 2" xfId="231" xr:uid="{3B03ED7F-DA10-42B7-9DAE-B499D6595B97}"/>
    <cellStyle name="20% - アクセント 1 3 2 2" xfId="232" xr:uid="{D343A970-DC5D-4DC6-AF48-7DBB5E6D636B}"/>
    <cellStyle name="20% - アクセント 1 3 2 2 2" xfId="233" xr:uid="{0212FCDC-E6DA-4D1C-9313-A0DC96E15684}"/>
    <cellStyle name="20% - アクセント 1 3 2 3" xfId="234" xr:uid="{166B79BC-930A-4B33-8465-4FC7384E1E7A}"/>
    <cellStyle name="20% - アクセント 1 3 2 3 2" xfId="235" xr:uid="{BA551AC1-19A4-44FA-86A2-73CA30BACE30}"/>
    <cellStyle name="20% - アクセント 1 3 2 4" xfId="236" xr:uid="{F060E3BF-2299-4A50-A85E-083232594794}"/>
    <cellStyle name="20% - アクセント 1 3 2 5" xfId="237" xr:uid="{CE54E819-023F-4446-8528-6F6636D5BED6}"/>
    <cellStyle name="20% - アクセント 1 3 3" xfId="238" xr:uid="{6052B65C-4962-44B0-973D-52221760D2C4}"/>
    <cellStyle name="20% - アクセント 1 3 3 2" xfId="239" xr:uid="{1F8A05D8-7D4D-47FF-84BB-7842982E1818}"/>
    <cellStyle name="20% - アクセント 1 3 3 2 2" xfId="240" xr:uid="{8D525FC6-3566-4B3F-9FD5-F70E93CBBCA1}"/>
    <cellStyle name="20% - アクセント 1 3 3 3" xfId="241" xr:uid="{4E78451B-7C5E-4EC8-99A5-2AD125789976}"/>
    <cellStyle name="20% - アクセント 1 3 3 4" xfId="242" xr:uid="{29DC98FA-CB48-4923-ACF2-53EF53D707F2}"/>
    <cellStyle name="20% - アクセント 1 3 4" xfId="243" xr:uid="{554A2DAF-119A-44EC-996B-97EE7ECA7B7B}"/>
    <cellStyle name="20% - アクセント 1 3 4 2" xfId="244" xr:uid="{24259D00-33BA-4BB8-BAD0-410A867713AA}"/>
    <cellStyle name="20% - アクセント 1 3 5" xfId="245" xr:uid="{50D28207-4B99-42FE-8BBD-6F10EB70DC74}"/>
    <cellStyle name="20% - アクセント 1 3 5 2" xfId="246" xr:uid="{DE55EDC6-B6F7-4605-B2CF-904299CB6196}"/>
    <cellStyle name="20% - アクセント 1 3 6" xfId="247" xr:uid="{C90A4863-DF5D-48ED-973A-37074880E666}"/>
    <cellStyle name="20% - アクセント 1 3 7" xfId="248" xr:uid="{51052F50-5353-4395-B639-E0A09FB40426}"/>
    <cellStyle name="20% - アクセント 1 4" xfId="249" xr:uid="{5851261F-FB68-4CA0-BE57-4D2FDCCAA9FF}"/>
    <cellStyle name="20% - アクセント 1 4 2" xfId="250" xr:uid="{0B67C012-40E0-40A7-8CC8-9E8A2EA66E7D}"/>
    <cellStyle name="20% - アクセント 1 4 2 2" xfId="251" xr:uid="{A4E2AD2F-A0E7-4C3C-B17C-58F1AD961388}"/>
    <cellStyle name="20% - アクセント 1 4 2 2 2" xfId="252" xr:uid="{072FB8B3-2041-40A8-BD03-D30923FA005E}"/>
    <cellStyle name="20% - アクセント 1 4 2 3" xfId="253" xr:uid="{CA159E29-6A25-4778-B1D3-E4607479A110}"/>
    <cellStyle name="20% - アクセント 1 4 2 3 2" xfId="254" xr:uid="{A3E12060-C6F2-498F-86FC-DE9B9EA2421A}"/>
    <cellStyle name="20% - アクセント 1 4 2 4" xfId="255" xr:uid="{1D262C8F-BA83-406F-A40C-75F1F53C5B1E}"/>
    <cellStyle name="20% - アクセント 1 4 2 5" xfId="256" xr:uid="{1435B589-970E-49F9-B9D0-D0E44C1BEB51}"/>
    <cellStyle name="20% - アクセント 1 4 3" xfId="257" xr:uid="{097A61D0-D456-4474-8A8D-66415C28AB37}"/>
    <cellStyle name="20% - アクセント 1 4 3 2" xfId="258" xr:uid="{D1DF1F0E-EC94-45F9-8F87-030C562A474E}"/>
    <cellStyle name="20% - アクセント 1 4 4" xfId="259" xr:uid="{C1065D19-02A1-4998-9746-CCD62D0122B0}"/>
    <cellStyle name="20% - アクセント 1 4 4 2" xfId="260" xr:uid="{7344A064-D9AE-49B9-A8CC-7792FC8046CA}"/>
    <cellStyle name="20% - アクセント 1 4 5" xfId="261" xr:uid="{FEE63EDE-41E0-4F13-8176-BB641A71CEC9}"/>
    <cellStyle name="20% - アクセント 1 4 6" xfId="262" xr:uid="{74FE0375-DA2F-4433-A7C6-D40122AA03F9}"/>
    <cellStyle name="20% - アクセント 1 5" xfId="263" xr:uid="{41EDD090-3E89-4A72-B241-EE510B908F1F}"/>
    <cellStyle name="20% - アクセント 1 5 2" xfId="264" xr:uid="{3EFF50FC-E96B-4558-AD69-3E01FDD99DCC}"/>
    <cellStyle name="20% - アクセント 1 5 2 2" xfId="265" xr:uid="{4FB3D3E7-758F-4C51-B631-969413E9B503}"/>
    <cellStyle name="20% - アクセント 1 5 3" xfId="266" xr:uid="{B537D6B4-B7CD-4EA4-8099-6A37851815AA}"/>
    <cellStyle name="20% - アクセント 1 5 3 2" xfId="267" xr:uid="{1FE1E610-E463-48F0-B21D-4BCEB9E638E6}"/>
    <cellStyle name="20% - アクセント 1 5 4" xfId="268" xr:uid="{5ECC5828-70E8-4B8E-95F1-306BE52B7998}"/>
    <cellStyle name="20% - アクセント 1 5 5" xfId="269" xr:uid="{9339C2E0-5FBD-4F4F-A45F-4D33C1FD3226}"/>
    <cellStyle name="20% - アクセント 1 6" xfId="270" xr:uid="{EDE74447-4171-488A-ABFE-2044C29C14A5}"/>
    <cellStyle name="20% - アクセント 1 6 2" xfId="271" xr:uid="{C5511163-4B51-4B8F-B1DD-6CF13EE31E6D}"/>
    <cellStyle name="20% - アクセント 1 6 2 2" xfId="272" xr:uid="{7EE98028-9981-4052-B9A4-43D037520BDD}"/>
    <cellStyle name="20% - アクセント 1 6 3" xfId="273" xr:uid="{A76177F3-286B-4167-839D-8FFE5341E1B6}"/>
    <cellStyle name="20% - アクセント 1 6 4" xfId="274" xr:uid="{126E9600-3D1A-499D-A46B-28DA39EF25B7}"/>
    <cellStyle name="20% - アクセント 1 7" xfId="275" xr:uid="{4A4335A9-BC90-4AE0-BEE6-117C0480CFBF}"/>
    <cellStyle name="20% - アクセント 1 7 2" xfId="276" xr:uid="{9AA696C4-DAAC-4758-AFA3-26EF1EE9B8CD}"/>
    <cellStyle name="20% - アクセント 1 7 2 2" xfId="277" xr:uid="{648B4D55-4BA4-417C-B649-D7AEF43196D4}"/>
    <cellStyle name="20% - アクセント 1 7 3" xfId="278" xr:uid="{84EAE234-58A3-409B-B84E-51D64200FCDE}"/>
    <cellStyle name="20% - アクセント 1 7 4" xfId="279" xr:uid="{B39A142D-E59B-466E-B9EE-7AE41122409C}"/>
    <cellStyle name="20% - アクセント 1 8" xfId="280" xr:uid="{40EE10CC-9B45-40F5-B887-5BEF4EE0270A}"/>
    <cellStyle name="20% - アクセント 1 8 2" xfId="281" xr:uid="{A308E2EF-015A-4B25-91BB-15FD18BB932C}"/>
    <cellStyle name="20% - アクセント 1 9" xfId="282" xr:uid="{FA2F5686-B5AF-4BCC-BE62-E86BD7EA27CF}"/>
    <cellStyle name="20% - アクセント 1 9 2" xfId="283" xr:uid="{F7D375CA-353C-4732-83D2-540FE2348777}"/>
    <cellStyle name="20% - アクセント 2 10" xfId="284" xr:uid="{7E681A38-F70C-45EF-B0A1-EFDA4C2BA880}"/>
    <cellStyle name="20% - アクセント 2 2" xfId="285" xr:uid="{44ADB424-1F97-40BD-9FF1-CA3F8E6295E5}"/>
    <cellStyle name="20% - アクセント 2 2 2" xfId="286" xr:uid="{A27A2CAB-C779-4879-835D-0C8434642E6F}"/>
    <cellStyle name="20% - アクセント 2 2 2 2" xfId="287" xr:uid="{89723A8C-75E4-40FD-9B00-470BDAFB7A27}"/>
    <cellStyle name="20% - アクセント 2 2 2 2 2" xfId="288" xr:uid="{1FEBA4A2-B511-4029-ABE1-CEA22E2B74E4}"/>
    <cellStyle name="20% - アクセント 2 2 2 3" xfId="289" xr:uid="{B2167D4F-CE53-4158-A498-6F411AA9B4DD}"/>
    <cellStyle name="20% - アクセント 2 2 2 3 2" xfId="290" xr:uid="{F9258C8E-6849-4902-B6E2-EF6402A82A70}"/>
    <cellStyle name="20% - アクセント 2 2 2 4" xfId="291" xr:uid="{EA8685B4-9D48-4622-9262-839145CD4755}"/>
    <cellStyle name="20% - アクセント 2 2 2 5" xfId="292" xr:uid="{C156F9D7-F375-47CC-BE23-0CFCF04933EC}"/>
    <cellStyle name="20% - アクセント 2 3" xfId="293" xr:uid="{9BBC6CDD-B45C-4C47-8ECD-91E491FF4654}"/>
    <cellStyle name="20% - アクセント 2 3 2" xfId="294" xr:uid="{4D733578-F351-4E5E-BBA4-DB69B285CB32}"/>
    <cellStyle name="20% - アクセント 2 3 2 2" xfId="295" xr:uid="{4C294646-9791-44FA-9B78-DA62FEB88460}"/>
    <cellStyle name="20% - アクセント 2 3 2 2 2" xfId="296" xr:uid="{D97E2CE5-FCB7-4AF3-A47E-59E7F89A483B}"/>
    <cellStyle name="20% - アクセント 2 3 2 3" xfId="297" xr:uid="{9649A6D5-2E99-441E-A262-CCC6031CDD8A}"/>
    <cellStyle name="20% - アクセント 2 3 2 3 2" xfId="298" xr:uid="{09A71B65-5522-45A5-AA88-9F7ADD5A05A9}"/>
    <cellStyle name="20% - アクセント 2 3 2 4" xfId="299" xr:uid="{B25AF180-76B0-404F-8DD8-9652E96E9292}"/>
    <cellStyle name="20% - アクセント 2 3 2 5" xfId="300" xr:uid="{6B9B9D43-D68E-4841-BF5C-5976C2B5EBAD}"/>
    <cellStyle name="20% - アクセント 2 3 3" xfId="301" xr:uid="{CD7A3750-28DA-43AB-BDA5-58D0EC00474E}"/>
    <cellStyle name="20% - アクセント 2 3 3 2" xfId="302" xr:uid="{5204B85F-3147-4586-B18C-AB63FAE4F5C8}"/>
    <cellStyle name="20% - アクセント 2 3 3 2 2" xfId="303" xr:uid="{AEE04114-CFEE-448C-B5BE-68D1F448B3F7}"/>
    <cellStyle name="20% - アクセント 2 3 3 3" xfId="304" xr:uid="{BEB017FC-7BAF-4100-9960-A547FA53B9C2}"/>
    <cellStyle name="20% - アクセント 2 3 3 4" xfId="305" xr:uid="{3D14325F-A4B0-478B-8BDE-5CB2A7D34C3B}"/>
    <cellStyle name="20% - アクセント 2 3 4" xfId="306" xr:uid="{17283E5C-FA0C-4121-A2A2-6D61CD93A2B1}"/>
    <cellStyle name="20% - アクセント 2 3 4 2" xfId="307" xr:uid="{DBC8A329-85AC-4BCF-9F7F-477BF9868589}"/>
    <cellStyle name="20% - アクセント 2 3 5" xfId="308" xr:uid="{049EB35F-ECA3-4CC7-8B33-96EFED7B491D}"/>
    <cellStyle name="20% - アクセント 2 3 5 2" xfId="309" xr:uid="{17E31E68-381A-4876-B4A5-95AED3C685E9}"/>
    <cellStyle name="20% - アクセント 2 3 6" xfId="310" xr:uid="{8121FE15-7C0C-4CC0-8079-E9B253F0EEC6}"/>
    <cellStyle name="20% - アクセント 2 3 7" xfId="311" xr:uid="{89F0E5DF-9165-4461-B28A-533EC765BA59}"/>
    <cellStyle name="20% - アクセント 2 4" xfId="312" xr:uid="{3281F2E8-4579-4E78-963E-DA4335F7F8AB}"/>
    <cellStyle name="20% - アクセント 2 4 2" xfId="313" xr:uid="{8DD5DC0F-BD56-40E5-A70D-EE9CAC01DB9C}"/>
    <cellStyle name="20% - アクセント 2 4 2 2" xfId="314" xr:uid="{6305E155-C35F-4D38-A936-C5BCFA061245}"/>
    <cellStyle name="20% - アクセント 2 4 2 2 2" xfId="315" xr:uid="{67DED5F2-A698-4A47-A7C1-DD038668F7A0}"/>
    <cellStyle name="20% - アクセント 2 4 2 3" xfId="316" xr:uid="{108F7362-DC44-46BD-9FF9-F910BFD41952}"/>
    <cellStyle name="20% - アクセント 2 4 2 3 2" xfId="317" xr:uid="{A81F11AE-5C34-4799-83C9-60FE505EB60D}"/>
    <cellStyle name="20% - アクセント 2 4 2 4" xfId="318" xr:uid="{373F61FF-DCEA-4975-89B5-CF7865D343C9}"/>
    <cellStyle name="20% - アクセント 2 4 2 5" xfId="319" xr:uid="{79245009-60E1-43C7-82E0-02AAB55E4B65}"/>
    <cellStyle name="20% - アクセント 2 4 3" xfId="320" xr:uid="{3A9E8219-DBD2-46CE-B4F4-886E67F25176}"/>
    <cellStyle name="20% - アクセント 2 4 3 2" xfId="321" xr:uid="{79323B3F-E270-4507-84D2-86B47A4A82DA}"/>
    <cellStyle name="20% - アクセント 2 4 4" xfId="322" xr:uid="{23679F18-C276-4C87-95B7-1B49602934F3}"/>
    <cellStyle name="20% - アクセント 2 4 4 2" xfId="323" xr:uid="{064D074C-92E5-40FA-8739-EE9D5718B0FF}"/>
    <cellStyle name="20% - アクセント 2 4 5" xfId="324" xr:uid="{793C3D88-7BE6-4478-A30D-9C6A85021F64}"/>
    <cellStyle name="20% - アクセント 2 4 6" xfId="325" xr:uid="{78D66F52-2102-4E84-B16A-228D144ED914}"/>
    <cellStyle name="20% - アクセント 2 5" xfId="326" xr:uid="{D0DE0E69-21A7-4908-BA0D-1AAE70037B23}"/>
    <cellStyle name="20% - アクセント 2 5 2" xfId="327" xr:uid="{A10564C6-13DA-48FF-A039-A0ADE9093D97}"/>
    <cellStyle name="20% - アクセント 2 5 2 2" xfId="328" xr:uid="{C580E11D-F5C8-4B20-858A-624A0FFB06B3}"/>
    <cellStyle name="20% - アクセント 2 5 3" xfId="329" xr:uid="{EAE369DA-B5C9-4C83-8086-2A259AFBC7E0}"/>
    <cellStyle name="20% - アクセント 2 5 3 2" xfId="330" xr:uid="{583E8F4C-3A49-4E59-AF39-B6FAC3015B19}"/>
    <cellStyle name="20% - アクセント 2 5 4" xfId="331" xr:uid="{5637FBA2-E8AC-4AED-92AC-F20752595476}"/>
    <cellStyle name="20% - アクセント 2 5 5" xfId="332" xr:uid="{9B5A1AAA-996F-4A78-82C6-91B57D1BA6A4}"/>
    <cellStyle name="20% - アクセント 2 6" xfId="333" xr:uid="{A77D9827-61F4-4EF8-9010-E8E2BED74C9E}"/>
    <cellStyle name="20% - アクセント 2 6 2" xfId="334" xr:uid="{0EBC5BCE-49E0-404F-8755-82136CE44763}"/>
    <cellStyle name="20% - アクセント 2 6 2 2" xfId="335" xr:uid="{47535D67-EA3A-473A-A9E7-177209921CD2}"/>
    <cellStyle name="20% - アクセント 2 6 3" xfId="336" xr:uid="{0AFCCAEC-B3A7-450B-8448-2283BCBCB848}"/>
    <cellStyle name="20% - アクセント 2 6 4" xfId="337" xr:uid="{BCCDB412-7DEB-4119-A462-1F0736388203}"/>
    <cellStyle name="20% - アクセント 2 7" xfId="338" xr:uid="{0733B2E5-794E-4011-ADD3-34CA7E64361B}"/>
    <cellStyle name="20% - アクセント 2 7 2" xfId="339" xr:uid="{96CE6337-0CEE-48AE-AF8C-CD38FC3B6D3A}"/>
    <cellStyle name="20% - アクセント 2 7 2 2" xfId="340" xr:uid="{B1956A7C-BEF5-44E0-9CA5-C54FF18B8ACB}"/>
    <cellStyle name="20% - アクセント 2 7 3" xfId="341" xr:uid="{753E4D51-B1CF-47BC-8173-AC0CACA767B8}"/>
    <cellStyle name="20% - アクセント 2 7 4" xfId="342" xr:uid="{8E540600-2E08-4444-BFE7-A9447C8BFF47}"/>
    <cellStyle name="20% - アクセント 2 8" xfId="343" xr:uid="{5180FF65-B93A-4484-9451-C1FDFDD9E966}"/>
    <cellStyle name="20% - アクセント 2 8 2" xfId="344" xr:uid="{5ADF673A-9536-4628-ACBD-D1D485F3DF1B}"/>
    <cellStyle name="20% - アクセント 2 9" xfId="345" xr:uid="{CA2005B7-09D5-42AF-85BB-C9DABD920E52}"/>
    <cellStyle name="20% - アクセント 2 9 2" xfId="346" xr:uid="{ABE0421C-2E34-481E-9191-7B8AC1CF7913}"/>
    <cellStyle name="20% - アクセント 3 10" xfId="347" xr:uid="{89FF216A-4BC9-4DA7-84BB-1DCB1FD5ECAB}"/>
    <cellStyle name="20% - アクセント 3 2" xfId="348" xr:uid="{6E2F68BA-610F-41C9-BC97-FB95CA3B15B3}"/>
    <cellStyle name="20% - アクセント 3 2 2" xfId="349" xr:uid="{6B2A583C-6036-4CEA-B8A8-F15705DCD255}"/>
    <cellStyle name="20% - アクセント 3 2 2 2" xfId="350" xr:uid="{4163D5BD-7611-4213-BAD4-BC65379CC1B2}"/>
    <cellStyle name="20% - アクセント 3 2 2 2 2" xfId="351" xr:uid="{045D7600-6C41-4B84-8D48-29AEF8C54320}"/>
    <cellStyle name="20% - アクセント 3 2 2 3" xfId="352" xr:uid="{56A33C45-567C-4D5C-8912-08D2DBB1F316}"/>
    <cellStyle name="20% - アクセント 3 2 2 3 2" xfId="353" xr:uid="{87C0A9D0-9914-45B6-9A8D-9A8143C82890}"/>
    <cellStyle name="20% - アクセント 3 2 2 4" xfId="354" xr:uid="{E049F75B-E2E2-47F3-A4E4-F7DD2D609427}"/>
    <cellStyle name="20% - アクセント 3 2 2 5" xfId="355" xr:uid="{FA4F3B3C-AEBD-4AE1-806A-C9F7F74E5904}"/>
    <cellStyle name="20% - アクセント 3 3" xfId="356" xr:uid="{453F1564-3F9F-4D5B-9AAB-B0038C9370B2}"/>
    <cellStyle name="20% - アクセント 3 3 2" xfId="357" xr:uid="{7A7DE2D4-B05B-4C5B-8286-60ED3D972AF2}"/>
    <cellStyle name="20% - アクセント 3 3 2 2" xfId="358" xr:uid="{9673E1C7-E119-41CE-BE4F-9BC4E6AAB5B5}"/>
    <cellStyle name="20% - アクセント 3 3 2 2 2" xfId="359" xr:uid="{2E8DDDFE-801D-48EE-B9B2-E97142015C7F}"/>
    <cellStyle name="20% - アクセント 3 3 2 3" xfId="360" xr:uid="{731BE9EC-3256-46EC-BAB0-4E438AD0588E}"/>
    <cellStyle name="20% - アクセント 3 3 2 3 2" xfId="361" xr:uid="{953B7C15-DEDB-4463-AAA3-D603FC79CD10}"/>
    <cellStyle name="20% - アクセント 3 3 2 4" xfId="362" xr:uid="{197E6226-1884-4EE1-861D-6D00FBB6CEC8}"/>
    <cellStyle name="20% - アクセント 3 3 2 5" xfId="363" xr:uid="{4FBA8BE2-A9CF-4436-A6FC-51D634483378}"/>
    <cellStyle name="20% - アクセント 3 3 3" xfId="364" xr:uid="{E83A8CE2-E98F-4A77-89F1-3CAC62C9F146}"/>
    <cellStyle name="20% - アクセント 3 3 3 2" xfId="365" xr:uid="{05B527FE-5A3E-45FF-9C2F-9A7147A794D9}"/>
    <cellStyle name="20% - アクセント 3 3 3 2 2" xfId="366" xr:uid="{30A5DD8D-4BB3-4558-ACB3-085A81CD695D}"/>
    <cellStyle name="20% - アクセント 3 3 3 3" xfId="367" xr:uid="{AC8C3B59-8C4F-4364-BD5D-616D53FE4AB8}"/>
    <cellStyle name="20% - アクセント 3 3 3 4" xfId="368" xr:uid="{82D36270-0F71-46F7-8BDC-EE3074530C58}"/>
    <cellStyle name="20% - アクセント 3 3 4" xfId="369" xr:uid="{73E5AA06-474F-4B36-A59A-66BF49507F14}"/>
    <cellStyle name="20% - アクセント 3 3 4 2" xfId="370" xr:uid="{F27D3244-4D87-4AEE-AA46-40991C53ECD3}"/>
    <cellStyle name="20% - アクセント 3 3 5" xfId="371" xr:uid="{0CEF7BD4-1126-40F9-979D-3F87B59C68EF}"/>
    <cellStyle name="20% - アクセント 3 3 5 2" xfId="372" xr:uid="{6DE639E8-1BA3-4624-8FE0-537E6CE2E3D2}"/>
    <cellStyle name="20% - アクセント 3 3 6" xfId="373" xr:uid="{DC8635AB-ED3F-49A5-BD74-6D447BBE7BEE}"/>
    <cellStyle name="20% - アクセント 3 3 7" xfId="374" xr:uid="{6EC77C97-A4B4-4035-97F0-C914E77F5AF7}"/>
    <cellStyle name="20% - アクセント 3 4" xfId="375" xr:uid="{97F357E0-80CA-43A0-B0A9-608DF70AC379}"/>
    <cellStyle name="20% - アクセント 3 4 2" xfId="376" xr:uid="{F4054525-CCB4-44A3-A180-89B02260D2A7}"/>
    <cellStyle name="20% - アクセント 3 4 2 2" xfId="377" xr:uid="{CD6714D9-79F2-478D-ACD8-B7095D91CC52}"/>
    <cellStyle name="20% - アクセント 3 4 2 2 2" xfId="378" xr:uid="{ECA54414-6474-4EC0-AD60-00168B702F9D}"/>
    <cellStyle name="20% - アクセント 3 4 2 3" xfId="379" xr:uid="{F0E3E5F6-8F11-452D-81F8-9558938D65D9}"/>
    <cellStyle name="20% - アクセント 3 4 2 3 2" xfId="380" xr:uid="{0C64855E-101F-4BB3-9853-A118D64194E8}"/>
    <cellStyle name="20% - アクセント 3 4 2 4" xfId="381" xr:uid="{7A477937-C41B-43BC-A85C-582063BF84D9}"/>
    <cellStyle name="20% - アクセント 3 4 2 5" xfId="382" xr:uid="{DF9C6936-88AF-4F95-95D0-C65164A72199}"/>
    <cellStyle name="20% - アクセント 3 4 3" xfId="383" xr:uid="{C1280DA5-82FA-4E81-9A09-CB4F706B8B75}"/>
    <cellStyle name="20% - アクセント 3 4 3 2" xfId="384" xr:uid="{2ED0C38D-7373-4CE7-A31F-32102F4AEDB9}"/>
    <cellStyle name="20% - アクセント 3 4 4" xfId="385" xr:uid="{36690FA3-1951-4DD6-9432-6446C0E3CEE7}"/>
    <cellStyle name="20% - アクセント 3 4 4 2" xfId="386" xr:uid="{23E3A703-673B-424A-9C0D-C34BB269710D}"/>
    <cellStyle name="20% - アクセント 3 4 5" xfId="387" xr:uid="{466F1AD9-4226-4555-8AA4-2B111B01DEBF}"/>
    <cellStyle name="20% - アクセント 3 4 6" xfId="388" xr:uid="{E1E2AE78-128C-4522-8C63-3B5B46485169}"/>
    <cellStyle name="20% - アクセント 3 5" xfId="389" xr:uid="{3FFA2B94-B052-47AC-A978-F6F0CFF1F59F}"/>
    <cellStyle name="20% - アクセント 3 5 2" xfId="390" xr:uid="{6D5C35B1-589F-4D7B-B6E5-2F75646A21E2}"/>
    <cellStyle name="20% - アクセント 3 5 2 2" xfId="391" xr:uid="{45D3A063-A719-4B57-B8BA-3BA3DC15BB89}"/>
    <cellStyle name="20% - アクセント 3 5 3" xfId="392" xr:uid="{033C2D58-7859-4CD8-9E25-ECC915A671E1}"/>
    <cellStyle name="20% - アクセント 3 5 3 2" xfId="393" xr:uid="{39487C42-6557-49CB-9938-D11C5D4F3EF7}"/>
    <cellStyle name="20% - アクセント 3 5 4" xfId="394" xr:uid="{E225511E-9631-4BCE-AA54-3D5D3D4CD28C}"/>
    <cellStyle name="20% - アクセント 3 5 5" xfId="395" xr:uid="{83C13965-A439-429A-AF71-ECDB041E5816}"/>
    <cellStyle name="20% - アクセント 3 6" xfId="396" xr:uid="{A0FD77D3-778C-4ED0-BD80-5D118770A72F}"/>
    <cellStyle name="20% - アクセント 3 6 2" xfId="397" xr:uid="{12E7FF27-590E-4BD7-970B-09DBA913BEAC}"/>
    <cellStyle name="20% - アクセント 3 6 2 2" xfId="398" xr:uid="{AF308993-7C97-4A96-8D4A-4A3FFB10AD01}"/>
    <cellStyle name="20% - アクセント 3 6 3" xfId="399" xr:uid="{02E68AD3-03D6-4FB5-8D1A-BBE706522F07}"/>
    <cellStyle name="20% - アクセント 3 6 4" xfId="400" xr:uid="{57A201C0-B124-4E86-9A0D-4627C802D9C8}"/>
    <cellStyle name="20% - アクセント 3 7" xfId="401" xr:uid="{89AF7E80-10ED-4C65-8605-AE5AEA0F8820}"/>
    <cellStyle name="20% - アクセント 3 7 2" xfId="402" xr:uid="{CEBB5A76-64B9-44A9-8809-2BA1CA361BF0}"/>
    <cellStyle name="20% - アクセント 3 7 2 2" xfId="403" xr:uid="{2D087B04-A909-433B-B0A6-4DF9D39F38DE}"/>
    <cellStyle name="20% - アクセント 3 7 3" xfId="404" xr:uid="{EC97FB91-DC48-417D-9B72-31C70BC62DC4}"/>
    <cellStyle name="20% - アクセント 3 7 4" xfId="405" xr:uid="{61A066B1-68CB-4F13-95C8-35D0FCA13818}"/>
    <cellStyle name="20% - アクセント 3 8" xfId="406" xr:uid="{493BB2FE-B160-4E5E-BDC6-081476FA9DCD}"/>
    <cellStyle name="20% - アクセント 3 8 2" xfId="407" xr:uid="{9299A645-E6ED-4AA9-B981-EB7CBE1F8465}"/>
    <cellStyle name="20% - アクセント 3 9" xfId="408" xr:uid="{9135B898-C368-4D46-97F2-D23E7D5B4144}"/>
    <cellStyle name="20% - アクセント 3 9 2" xfId="409" xr:uid="{E9D5D14E-37A7-435C-B8B5-18E822D13FAE}"/>
    <cellStyle name="20% - アクセント 4 10" xfId="410" xr:uid="{B079AD53-839B-4729-93FF-9DA89858EA64}"/>
    <cellStyle name="20% - アクセント 4 2" xfId="411" xr:uid="{7147FAA9-DE46-4375-B9C3-B37FF078B608}"/>
    <cellStyle name="20% - アクセント 4 2 2" xfId="412" xr:uid="{F3BA3742-E425-48C5-A415-FF65353AE2E0}"/>
    <cellStyle name="20% - アクセント 4 2 2 2" xfId="413" xr:uid="{ED3522A5-E169-4E6C-AE22-DAFCEF9696D6}"/>
    <cellStyle name="20% - アクセント 4 2 2 2 2" xfId="414" xr:uid="{D3A94D3A-5F8F-4821-9980-2708A7259154}"/>
    <cellStyle name="20% - アクセント 4 2 2 3" xfId="415" xr:uid="{67D7860A-58E4-4254-AAF7-7E4877E90C8D}"/>
    <cellStyle name="20% - アクセント 4 2 2 3 2" xfId="416" xr:uid="{78828392-D209-4F62-8F12-51CD9951982F}"/>
    <cellStyle name="20% - アクセント 4 2 2 4" xfId="417" xr:uid="{BE911B82-5E76-4277-AE03-9DED43C3FA38}"/>
    <cellStyle name="20% - アクセント 4 2 2 5" xfId="418" xr:uid="{C13DB7FD-4C5A-4952-AB93-E42E6D77767E}"/>
    <cellStyle name="20% - アクセント 4 3" xfId="419" xr:uid="{403C6958-D789-4F0D-84FF-EF1F3CEDCC3F}"/>
    <cellStyle name="20% - アクセント 4 3 2" xfId="420" xr:uid="{2ECA3AD0-4BE6-4293-9BE5-869A7CC6C12E}"/>
    <cellStyle name="20% - アクセント 4 3 2 2" xfId="421" xr:uid="{B0E80649-FF2C-47B9-A54F-0F67CE0FE9DB}"/>
    <cellStyle name="20% - アクセント 4 3 2 2 2" xfId="422" xr:uid="{2709C82D-D191-47F1-A1BB-84E2F09CCC21}"/>
    <cellStyle name="20% - アクセント 4 3 2 3" xfId="423" xr:uid="{19C19ACD-9645-41BD-91F8-499F012710F2}"/>
    <cellStyle name="20% - アクセント 4 3 2 3 2" xfId="424" xr:uid="{1AE1E174-BD5F-4723-A45E-0224FD58FCF1}"/>
    <cellStyle name="20% - アクセント 4 3 2 4" xfId="425" xr:uid="{F3F18A93-A8E9-456F-BF92-876737A52DEE}"/>
    <cellStyle name="20% - アクセント 4 3 2 5" xfId="426" xr:uid="{00658C61-899A-4702-A0F5-73624434DFE7}"/>
    <cellStyle name="20% - アクセント 4 3 3" xfId="427" xr:uid="{070033DB-0E8E-4340-97D5-8268C243EA86}"/>
    <cellStyle name="20% - アクセント 4 3 3 2" xfId="428" xr:uid="{6D916F01-C412-434F-97EE-75531ACFECAD}"/>
    <cellStyle name="20% - アクセント 4 3 3 2 2" xfId="429" xr:uid="{F5946ED3-9C55-4FC1-B2E1-01C9CD7833F6}"/>
    <cellStyle name="20% - アクセント 4 3 3 3" xfId="430" xr:uid="{2B655BDB-CDD6-4BC2-A1E2-6D72BE8AFD26}"/>
    <cellStyle name="20% - アクセント 4 3 3 4" xfId="431" xr:uid="{0ED412E8-3471-4DF4-8657-4A48EE616095}"/>
    <cellStyle name="20% - アクセント 4 3 4" xfId="432" xr:uid="{263D8F43-52EA-4D42-A9A0-42B3D92EC57B}"/>
    <cellStyle name="20% - アクセント 4 3 4 2" xfId="433" xr:uid="{EB22798B-8E39-44B9-8E1B-1C8D41DD4AB6}"/>
    <cellStyle name="20% - アクセント 4 3 5" xfId="434" xr:uid="{A9B467AD-CABF-4A34-8233-72333F59499B}"/>
    <cellStyle name="20% - アクセント 4 3 5 2" xfId="435" xr:uid="{950D5FEA-82CA-4B22-A7FF-2C3663721D65}"/>
    <cellStyle name="20% - アクセント 4 3 6" xfId="436" xr:uid="{42EE76EA-953A-4DE2-88BB-AF6C4950BC1F}"/>
    <cellStyle name="20% - アクセント 4 3 7" xfId="437" xr:uid="{7C75CC51-2B3D-4AE7-A6C4-15CD80BC268E}"/>
    <cellStyle name="20% - アクセント 4 4" xfId="438" xr:uid="{75948EDD-B1B8-43C0-86CA-44EB548BEADF}"/>
    <cellStyle name="20% - アクセント 4 4 2" xfId="439" xr:uid="{517573F4-4300-48F0-B3C4-F46EB2AD7A04}"/>
    <cellStyle name="20% - アクセント 4 4 2 2" xfId="440" xr:uid="{1276FE8E-1607-49BF-A036-60C807B67D56}"/>
    <cellStyle name="20% - アクセント 4 4 2 2 2" xfId="441" xr:uid="{79D7CBE5-854A-41B8-83D6-DCEEB3F63DEB}"/>
    <cellStyle name="20% - アクセント 4 4 2 3" xfId="442" xr:uid="{6F8CF446-1523-4611-B3BE-6D5F1CC9E65B}"/>
    <cellStyle name="20% - アクセント 4 4 2 3 2" xfId="443" xr:uid="{93C73506-321D-4134-80AB-53E9D3F70759}"/>
    <cellStyle name="20% - アクセント 4 4 2 4" xfId="444" xr:uid="{B7F291CA-4E4D-40DE-840B-E58EE5D6E4BA}"/>
    <cellStyle name="20% - アクセント 4 4 2 5" xfId="445" xr:uid="{7D6441EA-99E3-4405-9E3C-21953660CAA2}"/>
    <cellStyle name="20% - アクセント 4 4 3" xfId="446" xr:uid="{A441D314-3739-4AA9-AEFD-6B61F6BC87A0}"/>
    <cellStyle name="20% - アクセント 4 4 3 2" xfId="447" xr:uid="{9F0CE703-A6FF-4289-8C19-92E70765784B}"/>
    <cellStyle name="20% - アクセント 4 4 4" xfId="448" xr:uid="{79EA541C-F9E5-46D8-86B0-351F4E4722E2}"/>
    <cellStyle name="20% - アクセント 4 4 4 2" xfId="449" xr:uid="{2A1CA075-3C78-4711-8E98-9955290B4626}"/>
    <cellStyle name="20% - アクセント 4 4 5" xfId="450" xr:uid="{98F8F538-19D3-4401-9768-893E9BA8E0EC}"/>
    <cellStyle name="20% - アクセント 4 4 6" xfId="451" xr:uid="{9E58F8A4-8855-42CE-BB16-6ED6C2A51B7A}"/>
    <cellStyle name="20% - アクセント 4 5" xfId="452" xr:uid="{5D5C2A73-E599-4DAF-BE0D-E73A19FEAA3C}"/>
    <cellStyle name="20% - アクセント 4 5 2" xfId="453" xr:uid="{F5348FAF-5C7D-41DB-8254-B8C13A381C39}"/>
    <cellStyle name="20% - アクセント 4 5 2 2" xfId="454" xr:uid="{256AAB62-F67D-4F89-B881-0E9103A9D222}"/>
    <cellStyle name="20% - アクセント 4 5 3" xfId="455" xr:uid="{20D26007-0B37-4D13-A249-142EBA67A61A}"/>
    <cellStyle name="20% - アクセント 4 5 3 2" xfId="456" xr:uid="{DACA07A9-7A26-46C1-939A-879390F341D5}"/>
    <cellStyle name="20% - アクセント 4 5 4" xfId="457" xr:uid="{44466E46-BC57-484B-9813-634A74F5A7B5}"/>
    <cellStyle name="20% - アクセント 4 5 5" xfId="458" xr:uid="{5E60EBCE-4B06-47F9-945C-29529731C5CA}"/>
    <cellStyle name="20% - アクセント 4 6" xfId="459" xr:uid="{016D048C-EBEF-464B-B076-FBC70CB828E2}"/>
    <cellStyle name="20% - アクセント 4 6 2" xfId="460" xr:uid="{92C7A8EC-4161-4D5C-A14E-E69E872A1FFC}"/>
    <cellStyle name="20% - アクセント 4 6 2 2" xfId="461" xr:uid="{8B87CCC0-3A26-4012-80C1-3B32B15930A3}"/>
    <cellStyle name="20% - アクセント 4 6 3" xfId="462" xr:uid="{D086145D-B913-48F3-A68D-848858364E6C}"/>
    <cellStyle name="20% - アクセント 4 6 4" xfId="463" xr:uid="{BDF2B457-36AD-4045-B6CB-6B85554EC8F7}"/>
    <cellStyle name="20% - アクセント 4 7" xfId="464" xr:uid="{681730B0-D6F6-43DC-BDC2-AE353D9C0CA8}"/>
    <cellStyle name="20% - アクセント 4 7 2" xfId="465" xr:uid="{FDFB5106-1451-4D08-9980-EA0B026F428E}"/>
    <cellStyle name="20% - アクセント 4 7 2 2" xfId="466" xr:uid="{1D7CA745-056C-4B0D-9FBF-38647503D155}"/>
    <cellStyle name="20% - アクセント 4 7 3" xfId="467" xr:uid="{39C01A0D-BA14-4A11-BB83-051D880832CA}"/>
    <cellStyle name="20% - アクセント 4 7 4" xfId="468" xr:uid="{D91DC257-9CE8-47C1-BB89-AC82CF9E62B2}"/>
    <cellStyle name="20% - アクセント 4 8" xfId="469" xr:uid="{2E40CF85-2687-4387-AF69-E730163AF8E4}"/>
    <cellStyle name="20% - アクセント 4 8 2" xfId="470" xr:uid="{867CE16F-0A4F-4242-ACEF-1596E1CDE5C5}"/>
    <cellStyle name="20% - アクセント 4 9" xfId="471" xr:uid="{D78D994F-8C72-4981-AD3E-250E68FE4BC7}"/>
    <cellStyle name="20% - アクセント 4 9 2" xfId="472" xr:uid="{BE26F074-4C82-41DC-A92A-38AC6C201FEE}"/>
    <cellStyle name="20% - アクセント 5 10" xfId="473" xr:uid="{C01E3E7C-90EF-4F3C-A8F6-13C381AE1B85}"/>
    <cellStyle name="20% - アクセント 5 2" xfId="474" xr:uid="{0A2A0AD0-CE7C-4C17-8891-2F885B87B418}"/>
    <cellStyle name="20% - アクセント 5 2 2" xfId="475" xr:uid="{9D532377-000D-403F-B4DD-4EAC28BA0B65}"/>
    <cellStyle name="20% - アクセント 5 2 2 2" xfId="476" xr:uid="{ABA7A60D-5DB1-4874-AD39-FBFCD491B478}"/>
    <cellStyle name="20% - アクセント 5 2 2 2 2" xfId="477" xr:uid="{1D6AF594-85C6-4013-8B1F-62B4CE8F16E1}"/>
    <cellStyle name="20% - アクセント 5 2 2 3" xfId="478" xr:uid="{2CECEB57-36B3-45B6-A9FE-2E7CA46F1A45}"/>
    <cellStyle name="20% - アクセント 5 2 2 3 2" xfId="479" xr:uid="{5879142E-9504-4472-AFDD-4890D72129FC}"/>
    <cellStyle name="20% - アクセント 5 2 2 4" xfId="480" xr:uid="{12BC7F8C-DCA7-4DFF-A0DD-1CEDBC0111AF}"/>
    <cellStyle name="20% - アクセント 5 2 2 5" xfId="481" xr:uid="{79B757C4-1803-4033-AA50-3AC73DBA8D26}"/>
    <cellStyle name="20% - アクセント 5 3" xfId="482" xr:uid="{CCB6DA09-1029-4C17-ACC2-F9B8574F5C3A}"/>
    <cellStyle name="20% - アクセント 5 3 2" xfId="483" xr:uid="{2130CC98-EA7C-4468-A246-28038922BC26}"/>
    <cellStyle name="20% - アクセント 5 3 2 2" xfId="484" xr:uid="{34338989-D4D5-4F69-9785-206A45246640}"/>
    <cellStyle name="20% - アクセント 5 3 2 2 2" xfId="485" xr:uid="{109B2F43-0335-4FE3-951B-0ED759F0DEF2}"/>
    <cellStyle name="20% - アクセント 5 3 2 3" xfId="486" xr:uid="{5D35EE35-73F0-44CD-AFCA-B106DA938F3A}"/>
    <cellStyle name="20% - アクセント 5 3 2 3 2" xfId="487" xr:uid="{EED16360-FC4F-40A2-A79C-89DDF73F2349}"/>
    <cellStyle name="20% - アクセント 5 3 2 4" xfId="488" xr:uid="{284A18AA-D77E-4469-8286-A1706FC1BFF4}"/>
    <cellStyle name="20% - アクセント 5 3 2 5" xfId="489" xr:uid="{7AD68371-7C9E-45BE-8E5F-4640EC5D4E60}"/>
    <cellStyle name="20% - アクセント 5 3 3" xfId="490" xr:uid="{8509D03F-DBB9-4F7B-9A5F-89E268868953}"/>
    <cellStyle name="20% - アクセント 5 3 3 2" xfId="491" xr:uid="{ED8A7E15-1F49-49C7-A67D-2E0BE96F4109}"/>
    <cellStyle name="20% - アクセント 5 3 3 2 2" xfId="492" xr:uid="{AD6E84A8-4998-471C-90E7-DCDF65DDC512}"/>
    <cellStyle name="20% - アクセント 5 3 3 3" xfId="493" xr:uid="{809CBCA4-7792-4C1A-A02E-5F5C31815270}"/>
    <cellStyle name="20% - アクセント 5 3 3 4" xfId="494" xr:uid="{D6DE6AA4-CFF0-4656-8C49-6B5606452B2B}"/>
    <cellStyle name="20% - アクセント 5 3 4" xfId="495" xr:uid="{92A36C40-2D10-42B5-A8FE-8579202B5D8F}"/>
    <cellStyle name="20% - アクセント 5 3 4 2" xfId="496" xr:uid="{5F3A6B0D-3401-454C-BE24-37898A6827D9}"/>
    <cellStyle name="20% - アクセント 5 3 5" xfId="497" xr:uid="{5A08F961-33E4-40A2-A65D-76BB8B0CD660}"/>
    <cellStyle name="20% - アクセント 5 3 5 2" xfId="498" xr:uid="{BA51BF4C-3260-412D-8849-FD7926EDB16D}"/>
    <cellStyle name="20% - アクセント 5 3 6" xfId="499" xr:uid="{63B9E858-3432-474A-BF2D-60232137A0A8}"/>
    <cellStyle name="20% - アクセント 5 3 7" xfId="500" xr:uid="{A79D51D7-A176-4A48-B229-3B4E3F452F6D}"/>
    <cellStyle name="20% - アクセント 5 4" xfId="501" xr:uid="{7E15CBAF-0A5A-4DD0-B8D9-E9F699CA2C5A}"/>
    <cellStyle name="20% - アクセント 5 4 2" xfId="502" xr:uid="{D304106B-CA15-417B-B831-E4FC55F20010}"/>
    <cellStyle name="20% - アクセント 5 4 2 2" xfId="503" xr:uid="{9F2B3519-6691-4F2D-AD07-34DF9A527F15}"/>
    <cellStyle name="20% - アクセント 5 4 2 2 2" xfId="504" xr:uid="{50115190-3CBE-4CB7-B35B-0DA7FCF313A3}"/>
    <cellStyle name="20% - アクセント 5 4 2 3" xfId="505" xr:uid="{D40328DA-FBCD-4CD9-9362-BE24E307F5AC}"/>
    <cellStyle name="20% - アクセント 5 4 2 3 2" xfId="506" xr:uid="{7B367AA6-6DC6-47C8-8881-E8E8DD25F541}"/>
    <cellStyle name="20% - アクセント 5 4 2 4" xfId="507" xr:uid="{DC03C798-1D82-410A-9D81-B5D514884592}"/>
    <cellStyle name="20% - アクセント 5 4 2 5" xfId="508" xr:uid="{0C794A61-8193-4EBC-B1D6-BF738A0A3871}"/>
    <cellStyle name="20% - アクセント 5 4 3" xfId="509" xr:uid="{BA001E69-6037-4124-83BB-19C3AD9269B8}"/>
    <cellStyle name="20% - アクセント 5 4 3 2" xfId="510" xr:uid="{51BC4600-E89D-479C-A80A-D073516549B5}"/>
    <cellStyle name="20% - アクセント 5 4 4" xfId="511" xr:uid="{A6B63361-6C00-4630-8E95-E28BE18562E4}"/>
    <cellStyle name="20% - アクセント 5 4 4 2" xfId="512" xr:uid="{60DBEB4E-A52C-408D-9B66-CCB466EC235F}"/>
    <cellStyle name="20% - アクセント 5 4 5" xfId="513" xr:uid="{B3593F9A-B815-4CB7-BA15-C9702CA567FE}"/>
    <cellStyle name="20% - アクセント 5 4 6" xfId="514" xr:uid="{2C5E236B-EE21-404B-9ECB-98E0B9E3D208}"/>
    <cellStyle name="20% - アクセント 5 5" xfId="515" xr:uid="{D638A3E1-0397-4F38-9B8A-4B01B87B2764}"/>
    <cellStyle name="20% - アクセント 5 5 2" xfId="516" xr:uid="{0771D29D-FF34-4CD5-AB8E-0ABE85D99934}"/>
    <cellStyle name="20% - アクセント 5 5 2 2" xfId="517" xr:uid="{7B23C3DF-7B80-4541-85D2-867BEEF9420B}"/>
    <cellStyle name="20% - アクセント 5 5 3" xfId="518" xr:uid="{30AC7F1F-90B2-4302-8833-733BD7A2DAB5}"/>
    <cellStyle name="20% - アクセント 5 5 3 2" xfId="519" xr:uid="{E7EF03F7-63FA-4E94-A129-449C5BFC8F3F}"/>
    <cellStyle name="20% - アクセント 5 5 4" xfId="520" xr:uid="{C2AA2D86-A1AC-42F5-A8DE-D658E886ECE1}"/>
    <cellStyle name="20% - アクセント 5 5 5" xfId="521" xr:uid="{218A1284-726B-416C-918A-9DC60BAA59EB}"/>
    <cellStyle name="20% - アクセント 5 6" xfId="522" xr:uid="{0CB9DB9C-95C6-4CDF-B467-CA8F1A55184F}"/>
    <cellStyle name="20% - アクセント 5 6 2" xfId="523" xr:uid="{B435FED2-9DEB-4D31-BB23-5315871A66E7}"/>
    <cellStyle name="20% - アクセント 5 6 2 2" xfId="524" xr:uid="{E83801AB-F513-4083-B86C-0FDEC8340403}"/>
    <cellStyle name="20% - アクセント 5 6 3" xfId="525" xr:uid="{526B1581-5627-4658-86F6-EED6E75266F6}"/>
    <cellStyle name="20% - アクセント 5 6 4" xfId="526" xr:uid="{D6A19710-8F11-4EDE-A9A4-A9C34ADED105}"/>
    <cellStyle name="20% - アクセント 5 7" xfId="527" xr:uid="{90AA2748-58B0-4B49-AB54-B7822508035F}"/>
    <cellStyle name="20% - アクセント 5 7 2" xfId="528" xr:uid="{160BB86B-244F-49C4-827D-48C813F1847F}"/>
    <cellStyle name="20% - アクセント 5 7 2 2" xfId="529" xr:uid="{C4C95B99-B168-4622-9750-F71FD9635E4B}"/>
    <cellStyle name="20% - アクセント 5 7 3" xfId="530" xr:uid="{11522A4C-6BAC-4637-8328-64E529F5B681}"/>
    <cellStyle name="20% - アクセント 5 7 4" xfId="531" xr:uid="{F3E62FDE-5B34-4B17-B820-01D480294883}"/>
    <cellStyle name="20% - アクセント 5 8" xfId="532" xr:uid="{C1F119F4-253B-4199-89FB-E6E15A1F973C}"/>
    <cellStyle name="20% - アクセント 5 8 2" xfId="533" xr:uid="{B3D61067-82E6-46A9-BBF8-E3598DA03763}"/>
    <cellStyle name="20% - アクセント 5 9" xfId="534" xr:uid="{EBE8F19D-5B8B-4727-A4BD-CF5E2029DD6E}"/>
    <cellStyle name="20% - アクセント 5 9 2" xfId="535" xr:uid="{832F8959-A58F-4237-9E68-1FA7DAB749C9}"/>
    <cellStyle name="20% - アクセント 6 10" xfId="536" xr:uid="{30F554F9-5008-49BD-8414-637F7A33D070}"/>
    <cellStyle name="20% - アクセント 6 2" xfId="537" xr:uid="{7E993257-1BA4-4B0A-B438-2E7095686FF4}"/>
    <cellStyle name="20% - アクセント 6 2 2" xfId="538" xr:uid="{A21940D0-C73D-42EF-9B79-453CA6C5A102}"/>
    <cellStyle name="20% - アクセント 6 2 2 2" xfId="539" xr:uid="{766F7720-2B09-43D8-8769-169CDBF5F9FA}"/>
    <cellStyle name="20% - アクセント 6 2 2 2 2" xfId="540" xr:uid="{23F351E8-E5BD-4E09-86C4-8473430C85BC}"/>
    <cellStyle name="20% - アクセント 6 2 2 3" xfId="541" xr:uid="{0E4F90A3-E77D-4BD3-BC3B-27A01E1AC452}"/>
    <cellStyle name="20% - アクセント 6 2 2 3 2" xfId="542" xr:uid="{BFD99564-5979-415F-86B5-AE28B67181DC}"/>
    <cellStyle name="20% - アクセント 6 2 2 4" xfId="543" xr:uid="{D585B0A7-4C8F-47F0-969C-1E2B55E46F13}"/>
    <cellStyle name="20% - アクセント 6 2 2 5" xfId="544" xr:uid="{FB8CD2FA-6290-4C99-8269-22C9C921198A}"/>
    <cellStyle name="20% - アクセント 6 3" xfId="545" xr:uid="{A06C1704-72D7-4411-9245-A4EE634B8421}"/>
    <cellStyle name="20% - アクセント 6 3 2" xfId="546" xr:uid="{302E8A36-B0A2-42DE-B9D9-ED590E6F718B}"/>
    <cellStyle name="20% - アクセント 6 3 2 2" xfId="547" xr:uid="{5CE8ACA7-C2E5-4FA6-9433-B2184BA99F1D}"/>
    <cellStyle name="20% - アクセント 6 3 2 2 2" xfId="548" xr:uid="{6CB49BDB-7A91-45FD-8137-714F45DF723D}"/>
    <cellStyle name="20% - アクセント 6 3 2 3" xfId="549" xr:uid="{5AA1FC9A-C9C8-4411-B3C5-9D6D0FB88897}"/>
    <cellStyle name="20% - アクセント 6 3 2 3 2" xfId="550" xr:uid="{155F5EDE-6FD2-4994-A5CD-01999FFE2ED8}"/>
    <cellStyle name="20% - アクセント 6 3 2 4" xfId="551" xr:uid="{D4816824-6B7F-40BE-8F18-DE6DAE6FB78F}"/>
    <cellStyle name="20% - アクセント 6 3 2 5" xfId="552" xr:uid="{9F5F1659-E8B1-4325-A0ED-951E0EF59841}"/>
    <cellStyle name="20% - アクセント 6 3 3" xfId="553" xr:uid="{316435BA-15BC-412E-8FAF-151B9B9A2E3C}"/>
    <cellStyle name="20% - アクセント 6 3 3 2" xfId="554" xr:uid="{22E99029-9FEB-47D9-AD9B-604780D4240D}"/>
    <cellStyle name="20% - アクセント 6 3 3 2 2" xfId="555" xr:uid="{BC924A83-48EB-4F43-A395-D0E089FF0668}"/>
    <cellStyle name="20% - アクセント 6 3 3 3" xfId="556" xr:uid="{255CBF26-488D-41E6-B68A-3CC1FA172834}"/>
    <cellStyle name="20% - アクセント 6 3 3 4" xfId="557" xr:uid="{F7D64219-41CB-4B40-AE20-CF22D7F0BCB0}"/>
    <cellStyle name="20% - アクセント 6 3 4" xfId="558" xr:uid="{0C1E53A0-FA6E-4E97-93EB-6427B26A1FAF}"/>
    <cellStyle name="20% - アクセント 6 3 4 2" xfId="559" xr:uid="{D2825B46-6954-41FC-A4CD-189BD2CAF86A}"/>
    <cellStyle name="20% - アクセント 6 3 5" xfId="560" xr:uid="{1F33B669-8115-4CFE-B499-D856A60DBDB3}"/>
    <cellStyle name="20% - アクセント 6 3 5 2" xfId="561" xr:uid="{62D42E85-1ECF-4F05-8B30-9EFED6B61E45}"/>
    <cellStyle name="20% - アクセント 6 3 6" xfId="562" xr:uid="{97731B35-7AA2-4E02-A081-EC5A2FDAD608}"/>
    <cellStyle name="20% - アクセント 6 3 7" xfId="563" xr:uid="{502A53FA-5DF4-4BF0-8CCA-FDD9A99EEEF9}"/>
    <cellStyle name="20% - アクセント 6 4" xfId="564" xr:uid="{54964432-4876-4534-89C7-7BA9E8C582B2}"/>
    <cellStyle name="20% - アクセント 6 4 2" xfId="565" xr:uid="{FCA9B880-6CE0-4FF5-A2B1-223E53ECEA00}"/>
    <cellStyle name="20% - アクセント 6 4 2 2" xfId="566" xr:uid="{901B0BC0-D142-4BA3-92DE-9080BB7C0664}"/>
    <cellStyle name="20% - アクセント 6 4 2 2 2" xfId="567" xr:uid="{EAD3EC8D-72CD-4142-94E3-6BF6AD71A583}"/>
    <cellStyle name="20% - アクセント 6 4 2 3" xfId="568" xr:uid="{FAA6394D-A869-4168-81AC-D2BA091D84E1}"/>
    <cellStyle name="20% - アクセント 6 4 2 3 2" xfId="569" xr:uid="{2D53B676-1A5A-40AF-99C1-EF6D2CB23DAC}"/>
    <cellStyle name="20% - アクセント 6 4 2 4" xfId="570" xr:uid="{25A46C58-E277-4F44-846A-0C2BB2B6FAF8}"/>
    <cellStyle name="20% - アクセント 6 4 2 5" xfId="571" xr:uid="{1CE4F416-0788-49CD-AB2F-85E033D0EAB9}"/>
    <cellStyle name="20% - アクセント 6 4 3" xfId="572" xr:uid="{8DFACEA3-0012-4E16-8EE1-B57D039EA5E1}"/>
    <cellStyle name="20% - アクセント 6 4 3 2" xfId="573" xr:uid="{423A7473-46BE-4F24-945A-9DBE3E1B7460}"/>
    <cellStyle name="20% - アクセント 6 4 4" xfId="574" xr:uid="{3FA6EE3C-611A-45E6-91A2-CAB6FB26FB9E}"/>
    <cellStyle name="20% - アクセント 6 4 4 2" xfId="575" xr:uid="{59449BD7-F171-49B7-ACC2-C3954E0D37D9}"/>
    <cellStyle name="20% - アクセント 6 4 5" xfId="576" xr:uid="{E94B7CA4-BD5B-4D2C-A041-55E44E102305}"/>
    <cellStyle name="20% - アクセント 6 4 6" xfId="577" xr:uid="{AF279F45-D359-457C-B609-A1358B96872F}"/>
    <cellStyle name="20% - アクセント 6 5" xfId="578" xr:uid="{D3063EDA-6BC9-4505-91E5-8A74277F2F1B}"/>
    <cellStyle name="20% - アクセント 6 5 2" xfId="579" xr:uid="{B9C3F2FD-DCD9-46F6-9482-416F55F59A31}"/>
    <cellStyle name="20% - アクセント 6 5 2 2" xfId="580" xr:uid="{9C4B7CC9-A898-4BF3-A8D6-9EF9A6E7AFA2}"/>
    <cellStyle name="20% - アクセント 6 5 3" xfId="581" xr:uid="{EE474791-8A10-4C43-9591-FBA97D1A1117}"/>
    <cellStyle name="20% - アクセント 6 5 3 2" xfId="582" xr:uid="{D2E10CC1-51A2-4C3F-ACFD-E44D3607A9B6}"/>
    <cellStyle name="20% - アクセント 6 5 4" xfId="583" xr:uid="{C720419A-B553-429E-87B0-6BAE569F3EB1}"/>
    <cellStyle name="20% - アクセント 6 5 5" xfId="584" xr:uid="{627B1512-1D9C-4BD4-B01B-452F2C28B74D}"/>
    <cellStyle name="20% - アクセント 6 6" xfId="585" xr:uid="{0909502A-58AF-49EC-97D3-4D5A3BD740CC}"/>
    <cellStyle name="20% - アクセント 6 6 2" xfId="586" xr:uid="{3C838F0D-F017-4B15-B854-25EDF193C28A}"/>
    <cellStyle name="20% - アクセント 6 6 2 2" xfId="587" xr:uid="{475BDD7A-7EE8-4039-87B1-6D8E2F79C667}"/>
    <cellStyle name="20% - アクセント 6 6 3" xfId="588" xr:uid="{CFA1E05B-3577-4DBD-B3A9-F3BF50F9148D}"/>
    <cellStyle name="20% - アクセント 6 6 4" xfId="589" xr:uid="{F9D58F52-5D3E-48B3-A233-31B31F1C90C8}"/>
    <cellStyle name="20% - アクセント 6 7" xfId="590" xr:uid="{15FF8124-55E4-4848-B5F8-19BF14381F8F}"/>
    <cellStyle name="20% - アクセント 6 7 2" xfId="591" xr:uid="{28AE27C0-713C-4820-941C-A518DD283B20}"/>
    <cellStyle name="20% - アクセント 6 7 2 2" xfId="592" xr:uid="{E14A7BB8-6A34-4EF4-BF9E-685EFF452982}"/>
    <cellStyle name="20% - アクセント 6 7 3" xfId="593" xr:uid="{6592E7B9-86C5-494E-8DD0-85478F8CE7B0}"/>
    <cellStyle name="20% - アクセント 6 7 4" xfId="594" xr:uid="{8641633E-3245-4585-A817-D480444E35DC}"/>
    <cellStyle name="20% - アクセント 6 8" xfId="595" xr:uid="{4D21FF1A-F299-4DE0-B121-4CC987F3D162}"/>
    <cellStyle name="20% - アクセント 6 8 2" xfId="596" xr:uid="{3DF1F108-035A-470A-BDA9-C10DACD417F7}"/>
    <cellStyle name="20% - アクセント 6 9" xfId="597" xr:uid="{1EB2351B-9524-481E-AEBF-C6CCD6F64685}"/>
    <cellStyle name="20% - アクセント 6 9 2" xfId="598" xr:uid="{FCBF0F18-F447-42B9-9589-D1605025F8F5}"/>
    <cellStyle name="40% - Accent1" xfId="32" xr:uid="{AFE996FE-E9BD-40A6-AA7A-E3CB521F7552}"/>
    <cellStyle name="40% - Accent1 2" xfId="599" xr:uid="{ACE3F5D8-0F47-4E2D-94A6-88C5F5CBA604}"/>
    <cellStyle name="40% - Accent1 2 2" xfId="600" xr:uid="{C6313851-80E7-4A54-9086-FA02EF26F89A}"/>
    <cellStyle name="40% - Accent1 3" xfId="601" xr:uid="{780FC1C5-6267-4A68-BC84-38A2784B220E}"/>
    <cellStyle name="40% - Accent1 4" xfId="602" xr:uid="{F14762C3-0F1A-4D27-B8F1-25D2D2587A22}"/>
    <cellStyle name="40% - Accent2" xfId="33" xr:uid="{94E16D06-5A6C-46C8-9FF2-C56B3F4FAC53}"/>
    <cellStyle name="40% - Accent2 2" xfId="603" xr:uid="{B30E29F5-7ECE-4864-B278-AC70F1A2448B}"/>
    <cellStyle name="40% - Accent2 2 2" xfId="604" xr:uid="{382FDB42-8984-417A-BB65-ED5E450CEFC7}"/>
    <cellStyle name="40% - Accent3" xfId="34" xr:uid="{9497D7F6-1A45-4029-9D4D-6DCFE542A105}"/>
    <cellStyle name="40% - Accent3 2" xfId="605" xr:uid="{BF8E529D-36E5-43B4-B494-3214EDE540A4}"/>
    <cellStyle name="40% - Accent3 2 2" xfId="606" xr:uid="{C1944957-DAFB-41DE-B0B5-280AB1B8F681}"/>
    <cellStyle name="40% - Accent3 3" xfId="607" xr:uid="{36C5CA57-4DA7-41DA-ABC9-14D64DF90369}"/>
    <cellStyle name="40% - Accent3 4" xfId="608" xr:uid="{C9DB9AE4-9B7C-4AF2-B7F3-02171E6EF47C}"/>
    <cellStyle name="40% - Accent4" xfId="35" xr:uid="{BD21E468-D9B6-40E7-BCD4-DCD8F544E0DE}"/>
    <cellStyle name="40% - Accent4 2" xfId="609" xr:uid="{12F2FA31-163F-48E0-817B-B445FB41F5BF}"/>
    <cellStyle name="40% - Accent4 2 2" xfId="610" xr:uid="{BDA97962-7B6F-4F52-9A44-C06AEA4FA9E7}"/>
    <cellStyle name="40% - Accent4 3" xfId="611" xr:uid="{31F1B6B8-1792-4C84-B069-B632D6D09CA7}"/>
    <cellStyle name="40% - Accent4 4" xfId="612" xr:uid="{4AB1E153-59B1-4C07-859A-E60E61B20F6D}"/>
    <cellStyle name="40% - Accent5" xfId="36" xr:uid="{F6605EDF-69FE-4CF2-BC25-E9B9F6794A21}"/>
    <cellStyle name="40% - Accent5 2" xfId="613" xr:uid="{34599BE6-57E4-47DB-AE94-278006F3F889}"/>
    <cellStyle name="40% - Accent5 2 2" xfId="614" xr:uid="{83457A8F-85A2-456D-BABD-BF1DF97F931C}"/>
    <cellStyle name="40% - Accent5 3" xfId="615" xr:uid="{B80A5D73-49BC-4EDD-A783-61DA72CC74DE}"/>
    <cellStyle name="40% - Accent5 4" xfId="616" xr:uid="{29214BEE-F6C7-414E-9E22-6249555DB1CF}"/>
    <cellStyle name="40% - Accent6" xfId="37" xr:uid="{7B90E223-C4D9-4814-B0A0-E10F638700C4}"/>
    <cellStyle name="40% - Accent6 2" xfId="617" xr:uid="{96DC0811-A981-42B1-A950-4BB0D8FC033A}"/>
    <cellStyle name="40% - Accent6 2 2" xfId="618" xr:uid="{782E95DA-8AB9-4F36-83B7-FF3E4310F26C}"/>
    <cellStyle name="40% - Accent6 3" xfId="619" xr:uid="{BF56BDAB-A4AE-4C50-B93B-641477C8C013}"/>
    <cellStyle name="40% - Accent6 4" xfId="620" xr:uid="{B645C770-2DA6-4EBD-BD51-AF2015D7E092}"/>
    <cellStyle name="40% - アクセント 1 10" xfId="621" xr:uid="{A0932619-1E1C-4AA5-B3C3-2866DB60883F}"/>
    <cellStyle name="40% - アクセント 1 2" xfId="622" xr:uid="{1476FC27-89F1-4664-A355-E452551647C8}"/>
    <cellStyle name="40% - アクセント 1 2 2" xfId="623" xr:uid="{45C3B7D3-51C9-4652-A1CC-E52B526136BC}"/>
    <cellStyle name="40% - アクセント 1 2 2 2" xfId="624" xr:uid="{4FD2126B-9E48-4548-92DF-61117C6A0B1B}"/>
    <cellStyle name="40% - アクセント 1 2 2 2 2" xfId="625" xr:uid="{20852C67-7A22-4B1D-A51C-CF6219424BBD}"/>
    <cellStyle name="40% - アクセント 1 2 2 3" xfId="626" xr:uid="{2F76DAFF-FD97-49FD-9CE9-182A114DFD50}"/>
    <cellStyle name="40% - アクセント 1 2 2 3 2" xfId="627" xr:uid="{608D62AE-23A5-46A0-B601-C200138A2C99}"/>
    <cellStyle name="40% - アクセント 1 2 2 4" xfId="628" xr:uid="{EA546205-BF57-47B9-8805-2AABC2A01117}"/>
    <cellStyle name="40% - アクセント 1 2 2 5" xfId="629" xr:uid="{F512FC9D-695C-4E74-869C-601AFA70648E}"/>
    <cellStyle name="40% - アクセント 1 3" xfId="630" xr:uid="{2DBAD6D8-BD6C-4925-BADF-6955F9DEF0DB}"/>
    <cellStyle name="40% - アクセント 1 3 2" xfId="631" xr:uid="{DD022F97-1404-4C7A-9E68-4E5901805E42}"/>
    <cellStyle name="40% - アクセント 1 3 2 2" xfId="632" xr:uid="{F01EDA0C-5D52-4814-912C-AFE2FD8380CD}"/>
    <cellStyle name="40% - アクセント 1 3 2 2 2" xfId="633" xr:uid="{3A58401F-12D7-4F74-8B04-BB7C03116FFC}"/>
    <cellStyle name="40% - アクセント 1 3 2 3" xfId="634" xr:uid="{3CB9D5D2-5C41-4DAA-8ADA-CDB85153F383}"/>
    <cellStyle name="40% - アクセント 1 3 2 3 2" xfId="635" xr:uid="{079DC5AA-7B1E-471E-BA12-3E5BB2902D86}"/>
    <cellStyle name="40% - アクセント 1 3 2 4" xfId="636" xr:uid="{CF92C1DA-45F8-4347-B19E-CEDA7407F2F1}"/>
    <cellStyle name="40% - アクセント 1 3 2 5" xfId="637" xr:uid="{D80F0A5B-CDD7-43F2-9CCB-BEEFD5E89A8C}"/>
    <cellStyle name="40% - アクセント 1 3 3" xfId="638" xr:uid="{69325DE4-10B9-465A-BA08-C15714DB942E}"/>
    <cellStyle name="40% - アクセント 1 3 3 2" xfId="639" xr:uid="{F9C693BF-6AA1-4F8A-B6F9-8D5BC9ABF04E}"/>
    <cellStyle name="40% - アクセント 1 3 3 2 2" xfId="640" xr:uid="{989825E5-57EE-4545-9DA4-0FE873ED5A90}"/>
    <cellStyle name="40% - アクセント 1 3 3 3" xfId="641" xr:uid="{C8F1351D-E6C9-4A3A-80EC-2DB0154AF0C2}"/>
    <cellStyle name="40% - アクセント 1 3 3 4" xfId="642" xr:uid="{99A00B34-B27B-4F6F-AE7B-650C494F7C62}"/>
    <cellStyle name="40% - アクセント 1 3 4" xfId="643" xr:uid="{E1C17818-F998-4C62-827C-A32D47652F4F}"/>
    <cellStyle name="40% - アクセント 1 3 4 2" xfId="644" xr:uid="{FD899B9E-8E3B-4852-A26D-8FE3D41E8362}"/>
    <cellStyle name="40% - アクセント 1 3 5" xfId="645" xr:uid="{886B285A-1726-4B82-87E4-5375E1694B48}"/>
    <cellStyle name="40% - アクセント 1 3 5 2" xfId="646" xr:uid="{73ED50D8-3EB0-41D9-B4E7-ECA2FF359046}"/>
    <cellStyle name="40% - アクセント 1 3 6" xfId="647" xr:uid="{3C38E8D3-EC3A-47D7-9C96-AFD52DEAB69A}"/>
    <cellStyle name="40% - アクセント 1 3 7" xfId="648" xr:uid="{CC496E56-902A-458D-9F83-0011A6F75ECC}"/>
    <cellStyle name="40% - アクセント 1 4" xfId="649" xr:uid="{5FD45B94-3394-49ED-8508-2E408DEB31CA}"/>
    <cellStyle name="40% - アクセント 1 4 2" xfId="650" xr:uid="{C9346318-80C4-4966-B2D6-AFEA0486F947}"/>
    <cellStyle name="40% - アクセント 1 4 2 2" xfId="651" xr:uid="{D7ABD7E8-836F-4003-9D63-29A30237E216}"/>
    <cellStyle name="40% - アクセント 1 4 2 2 2" xfId="652" xr:uid="{FAD3F7AE-38E3-4710-B09D-9E918DB08E74}"/>
    <cellStyle name="40% - アクセント 1 4 2 3" xfId="653" xr:uid="{060981CA-491D-42E5-92B6-E5FE12657AC6}"/>
    <cellStyle name="40% - アクセント 1 4 2 3 2" xfId="654" xr:uid="{520080F9-8A49-4AF8-9409-ACE2A5A37E46}"/>
    <cellStyle name="40% - アクセント 1 4 2 4" xfId="655" xr:uid="{22367DE9-EE05-4A2A-8260-34E266A82A2F}"/>
    <cellStyle name="40% - アクセント 1 4 2 5" xfId="656" xr:uid="{CC21EE82-0E3B-44ED-B958-A89AE8D2F0ED}"/>
    <cellStyle name="40% - アクセント 1 4 3" xfId="657" xr:uid="{501F89D4-DB28-4768-9B40-38CDCDC3D8BC}"/>
    <cellStyle name="40% - アクセント 1 4 3 2" xfId="658" xr:uid="{C5797997-4E69-4AE7-804E-DDCC1F4D55C5}"/>
    <cellStyle name="40% - アクセント 1 4 4" xfId="659" xr:uid="{CE2EB266-FB2E-4674-B637-63E07B61EBE2}"/>
    <cellStyle name="40% - アクセント 1 4 4 2" xfId="660" xr:uid="{08FCF4D5-2D00-4794-A903-41F1D98754F9}"/>
    <cellStyle name="40% - アクセント 1 4 5" xfId="661" xr:uid="{A822FD40-5D3E-4238-9899-0A634C5DD27C}"/>
    <cellStyle name="40% - アクセント 1 4 6" xfId="662" xr:uid="{81B3D38F-CDB4-4480-A34F-7E0B08D86E90}"/>
    <cellStyle name="40% - アクセント 1 5" xfId="663" xr:uid="{258CA677-82CB-47A7-A37D-F55AE9F2B0EC}"/>
    <cellStyle name="40% - アクセント 1 5 2" xfId="664" xr:uid="{50035D02-D856-4041-BD1C-9057DD3FB3AE}"/>
    <cellStyle name="40% - アクセント 1 5 2 2" xfId="665" xr:uid="{286B7460-7428-42B0-B0EC-E2D02B1E47C1}"/>
    <cellStyle name="40% - アクセント 1 5 3" xfId="666" xr:uid="{54332362-5F88-4685-98CF-C32154D99D97}"/>
    <cellStyle name="40% - アクセント 1 5 3 2" xfId="667" xr:uid="{0ABD2E59-2765-496F-A27E-EB7883F4298D}"/>
    <cellStyle name="40% - アクセント 1 5 4" xfId="668" xr:uid="{2BEF1D23-97CA-4E7F-A54A-B576A098A089}"/>
    <cellStyle name="40% - アクセント 1 5 5" xfId="669" xr:uid="{68666C44-980F-4B41-8922-28920E94B712}"/>
    <cellStyle name="40% - アクセント 1 6" xfId="670" xr:uid="{BD0669F9-AB14-4C66-B3E2-EB9AF544A2DB}"/>
    <cellStyle name="40% - アクセント 1 6 2" xfId="671" xr:uid="{15062F2C-F2AC-4934-934B-A388CEACEA6D}"/>
    <cellStyle name="40% - アクセント 1 6 2 2" xfId="672" xr:uid="{8504AD3E-1CA4-4EE1-82B9-BAB1AD8D751E}"/>
    <cellStyle name="40% - アクセント 1 6 3" xfId="673" xr:uid="{C0BCF2EA-B3CA-4D4B-BFB3-EF8A48E611FF}"/>
    <cellStyle name="40% - アクセント 1 6 4" xfId="674" xr:uid="{2A532B53-8050-4E38-A0FE-5DDBC4A230E9}"/>
    <cellStyle name="40% - アクセント 1 7" xfId="675" xr:uid="{9FB3F798-83FC-4BCC-A838-A4EEAC5E1DCC}"/>
    <cellStyle name="40% - アクセント 1 7 2" xfId="676" xr:uid="{9CCF41D2-5E12-4604-8CB3-6DF2F3DD51E5}"/>
    <cellStyle name="40% - アクセント 1 7 2 2" xfId="677" xr:uid="{B69DA70C-234A-4B78-B8EF-EFFC48C63BB3}"/>
    <cellStyle name="40% - アクセント 1 7 3" xfId="678" xr:uid="{E87A87B4-266F-4ED0-AAC6-AA360F9D77C4}"/>
    <cellStyle name="40% - アクセント 1 7 4" xfId="679" xr:uid="{F600CFC7-F3DB-44C8-B478-152D1F5814E8}"/>
    <cellStyle name="40% - アクセント 1 8" xfId="680" xr:uid="{D79BC93F-4515-47C1-B4E9-521C320AAF97}"/>
    <cellStyle name="40% - アクセント 1 8 2" xfId="681" xr:uid="{CA9490AA-19AB-47E5-8247-90D6F69AAF89}"/>
    <cellStyle name="40% - アクセント 1 9" xfId="682" xr:uid="{3A021BA5-EE09-449D-97A1-AB6B072B7368}"/>
    <cellStyle name="40% - アクセント 1 9 2" xfId="683" xr:uid="{C72FAE40-B0E6-4BF9-87C0-09272EAC32F8}"/>
    <cellStyle name="40% - アクセント 2 10" xfId="684" xr:uid="{ED4AE882-EA5F-4D91-A612-D8D952E675EC}"/>
    <cellStyle name="40% - アクセント 2 2" xfId="685" xr:uid="{DC7FB931-C60C-4C67-8F27-D74B3A547872}"/>
    <cellStyle name="40% - アクセント 2 2 2" xfId="686" xr:uid="{6338045A-C384-4BA3-9C78-D13D41686C6E}"/>
    <cellStyle name="40% - アクセント 2 2 2 2" xfId="687" xr:uid="{5705F7EC-434A-4A56-B6F9-310ACD4CF014}"/>
    <cellStyle name="40% - アクセント 2 2 2 2 2" xfId="688" xr:uid="{8F097D74-6098-498C-819B-09CDD440F993}"/>
    <cellStyle name="40% - アクセント 2 2 2 3" xfId="689" xr:uid="{C81336F0-AF50-466F-B00F-7401E57859CA}"/>
    <cellStyle name="40% - アクセント 2 2 2 3 2" xfId="690" xr:uid="{A1176113-1EAC-4B6A-AE49-A022DDAC7EC9}"/>
    <cellStyle name="40% - アクセント 2 2 2 4" xfId="691" xr:uid="{AEC04948-3933-44B3-913A-E73EE85518B4}"/>
    <cellStyle name="40% - アクセント 2 2 2 5" xfId="692" xr:uid="{F774CF7B-0919-469B-9351-2FAD2854B969}"/>
    <cellStyle name="40% - アクセント 2 3" xfId="693" xr:uid="{9C4993F2-73D6-4458-81F2-AFB127A626C1}"/>
    <cellStyle name="40% - アクセント 2 3 2" xfId="694" xr:uid="{C79EF2F6-2F1E-4BA0-B569-951ED6362DCB}"/>
    <cellStyle name="40% - アクセント 2 3 2 2" xfId="695" xr:uid="{D52A33B5-E75C-474E-9BEC-C4FA96FF9F6B}"/>
    <cellStyle name="40% - アクセント 2 3 2 2 2" xfId="696" xr:uid="{A658C92E-6C80-429C-B763-3A25761B4EDF}"/>
    <cellStyle name="40% - アクセント 2 3 2 3" xfId="697" xr:uid="{61398512-C1BB-4C47-8831-75A0D7F9CA01}"/>
    <cellStyle name="40% - アクセント 2 3 2 3 2" xfId="698" xr:uid="{B21C4AF7-067D-4437-9A52-16F748916B06}"/>
    <cellStyle name="40% - アクセント 2 3 2 4" xfId="699" xr:uid="{857CDDD6-E259-42E6-9435-052D8B80ACA2}"/>
    <cellStyle name="40% - アクセント 2 3 2 5" xfId="700" xr:uid="{20046E2B-8DC7-4141-96EF-F6E197ABB913}"/>
    <cellStyle name="40% - アクセント 2 3 3" xfId="701" xr:uid="{BF69A7D1-6055-44F5-B0A8-953F859CFC49}"/>
    <cellStyle name="40% - アクセント 2 3 3 2" xfId="702" xr:uid="{B178E92A-F19F-4393-83A9-C916517AF7E4}"/>
    <cellStyle name="40% - アクセント 2 3 3 2 2" xfId="703" xr:uid="{0DD66989-0465-48AB-8CD0-B74E70F61490}"/>
    <cellStyle name="40% - アクセント 2 3 3 3" xfId="704" xr:uid="{45DD7E3D-2E3E-4DA8-B5F8-DC3145365F08}"/>
    <cellStyle name="40% - アクセント 2 3 3 4" xfId="705" xr:uid="{2C62E880-D94E-4FE9-BF81-D38F1B64DCC6}"/>
    <cellStyle name="40% - アクセント 2 3 4" xfId="706" xr:uid="{C7D293EC-841D-4ADF-BDD8-60D30A0BB854}"/>
    <cellStyle name="40% - アクセント 2 3 4 2" xfId="707" xr:uid="{72DF407A-AA87-4C5C-863E-3FB614E37838}"/>
    <cellStyle name="40% - アクセント 2 3 5" xfId="708" xr:uid="{9AAA1E9D-F44A-4267-A392-0CA9A487AD9F}"/>
    <cellStyle name="40% - アクセント 2 3 5 2" xfId="709" xr:uid="{87A495A9-B7C7-4F4F-A5A1-C1F7CEFE51B2}"/>
    <cellStyle name="40% - アクセント 2 3 6" xfId="710" xr:uid="{AF216F5A-467A-4FF3-B0FE-F0E29335FB86}"/>
    <cellStyle name="40% - アクセント 2 3 7" xfId="711" xr:uid="{A891D12F-E632-4BA7-BEAA-A422F8356C92}"/>
    <cellStyle name="40% - アクセント 2 4" xfId="712" xr:uid="{7A3D00C0-48F1-41D9-A0C4-873AD48FD64D}"/>
    <cellStyle name="40% - アクセント 2 4 2" xfId="713" xr:uid="{2D22B56B-198B-4356-853F-F084A058F8C0}"/>
    <cellStyle name="40% - アクセント 2 4 2 2" xfId="714" xr:uid="{C5FDB5BA-3748-4351-BCE3-5D201045BB35}"/>
    <cellStyle name="40% - アクセント 2 4 2 2 2" xfId="715" xr:uid="{3D293174-F7F4-4D52-8749-078A51E96FC3}"/>
    <cellStyle name="40% - アクセント 2 4 2 3" xfId="716" xr:uid="{BA5D71D9-C6FC-47C5-AE30-481561382FE7}"/>
    <cellStyle name="40% - アクセント 2 4 2 3 2" xfId="717" xr:uid="{F9FE4941-1E7D-4A6D-A304-B34AF7A80F8E}"/>
    <cellStyle name="40% - アクセント 2 4 2 4" xfId="718" xr:uid="{E361745F-7653-4180-9264-F141AE23668D}"/>
    <cellStyle name="40% - アクセント 2 4 2 5" xfId="719" xr:uid="{2A75B946-BBA5-4055-B913-21383DE433BD}"/>
    <cellStyle name="40% - アクセント 2 4 3" xfId="720" xr:uid="{0D50E898-EDB5-4622-982E-38B521BE8067}"/>
    <cellStyle name="40% - アクセント 2 4 3 2" xfId="721" xr:uid="{57C10426-AF9E-44A7-BFC1-FE1227163B89}"/>
    <cellStyle name="40% - アクセント 2 4 4" xfId="722" xr:uid="{34B816A2-4614-4098-9831-140379D14CFD}"/>
    <cellStyle name="40% - アクセント 2 4 4 2" xfId="723" xr:uid="{FD9579B7-4CFD-4813-8834-BFE03025D49E}"/>
    <cellStyle name="40% - アクセント 2 4 5" xfId="724" xr:uid="{7F4A4D4F-961C-4BA7-BF04-31AD762DC1DB}"/>
    <cellStyle name="40% - アクセント 2 4 6" xfId="725" xr:uid="{62FCC465-0D47-44DD-8496-3AC06244D95C}"/>
    <cellStyle name="40% - アクセント 2 5" xfId="726" xr:uid="{06532045-7F7E-4395-9857-99922CB2D08C}"/>
    <cellStyle name="40% - アクセント 2 5 2" xfId="727" xr:uid="{BBE39061-750B-466B-BF29-9489E814D3AA}"/>
    <cellStyle name="40% - アクセント 2 5 2 2" xfId="728" xr:uid="{2751C27E-BA39-4FA1-9A5D-D77ADE5BBBB0}"/>
    <cellStyle name="40% - アクセント 2 5 3" xfId="729" xr:uid="{CE27CE38-D1EF-47A5-A787-1E17E4CBD844}"/>
    <cellStyle name="40% - アクセント 2 5 3 2" xfId="730" xr:uid="{54FE09F3-082D-4B29-8EBF-BBE684F25FEC}"/>
    <cellStyle name="40% - アクセント 2 5 4" xfId="731" xr:uid="{A6AE554D-D72B-4F49-898E-822B2E2FF385}"/>
    <cellStyle name="40% - アクセント 2 5 5" xfId="732" xr:uid="{6DC54EC2-D735-47EF-8A8C-2EAFF79F7D60}"/>
    <cellStyle name="40% - アクセント 2 6" xfId="733" xr:uid="{D11CE76D-8270-412D-8D1E-13AE0F13F450}"/>
    <cellStyle name="40% - アクセント 2 6 2" xfId="734" xr:uid="{6371592C-F513-499C-AA3C-DB12F3E5A6D3}"/>
    <cellStyle name="40% - アクセント 2 6 2 2" xfId="735" xr:uid="{C059AB92-5663-492D-8152-2B5964582CA7}"/>
    <cellStyle name="40% - アクセント 2 6 3" xfId="736" xr:uid="{3E84AB32-8473-4B30-B2B2-B0053041567F}"/>
    <cellStyle name="40% - アクセント 2 6 4" xfId="737" xr:uid="{2E659DBA-0E2C-4DA5-815C-DFB04ADF81ED}"/>
    <cellStyle name="40% - アクセント 2 7" xfId="738" xr:uid="{F7F64059-D1BE-48DC-A03C-545549C9AF7F}"/>
    <cellStyle name="40% - アクセント 2 7 2" xfId="739" xr:uid="{A0F9F9AA-391E-4B28-878C-ACFF31EF35BA}"/>
    <cellStyle name="40% - アクセント 2 7 2 2" xfId="740" xr:uid="{E8F74CE0-3A85-4831-A91A-C3D4D8E8F747}"/>
    <cellStyle name="40% - アクセント 2 7 3" xfId="741" xr:uid="{5C8B4D3F-7A64-4321-9E11-3257E90FC4EE}"/>
    <cellStyle name="40% - アクセント 2 7 4" xfId="742" xr:uid="{D8210E31-C4F9-4BF3-B058-D9D0C798B9CF}"/>
    <cellStyle name="40% - アクセント 2 8" xfId="743" xr:uid="{238A42A0-801E-45BA-A39A-5066E1E9C6C1}"/>
    <cellStyle name="40% - アクセント 2 8 2" xfId="744" xr:uid="{103E00F5-6263-463A-8563-8276459052F4}"/>
    <cellStyle name="40% - アクセント 2 9" xfId="745" xr:uid="{53D7D874-D324-4009-9B2B-560555D8F9F6}"/>
    <cellStyle name="40% - アクセント 2 9 2" xfId="746" xr:uid="{68F5230D-AB24-4E81-87E9-0746244856E4}"/>
    <cellStyle name="40% - アクセント 3 10" xfId="747" xr:uid="{E9EFA024-DEA9-491D-AECB-BCC625933F47}"/>
    <cellStyle name="40% - アクセント 3 2" xfId="748" xr:uid="{99226895-5168-4EB4-B96E-38A310BAF8DB}"/>
    <cellStyle name="40% - アクセント 3 2 2" xfId="749" xr:uid="{006547F3-3305-41F1-B789-6FBC3CC00783}"/>
    <cellStyle name="40% - アクセント 3 2 2 2" xfId="750" xr:uid="{215DF020-2CD4-4615-803E-5B0C0AF5C1EF}"/>
    <cellStyle name="40% - アクセント 3 2 2 2 2" xfId="751" xr:uid="{23FE0C42-3C30-4A07-A44B-5D1128EF1720}"/>
    <cellStyle name="40% - アクセント 3 2 2 3" xfId="752" xr:uid="{99F23F39-1B87-46D3-AD41-2F3201D0B6F5}"/>
    <cellStyle name="40% - アクセント 3 2 2 3 2" xfId="753" xr:uid="{2AA449BB-AD86-4C1C-8DFE-CF6A960B6323}"/>
    <cellStyle name="40% - アクセント 3 2 2 4" xfId="754" xr:uid="{B05F0C4F-0631-479F-AB8F-1604387CB3B7}"/>
    <cellStyle name="40% - アクセント 3 2 2 5" xfId="755" xr:uid="{ECA6AC5B-869A-4434-9459-B9387297F8FC}"/>
    <cellStyle name="40% - アクセント 3 3" xfId="756" xr:uid="{504519FC-F756-4278-BD4F-BFB7039D7488}"/>
    <cellStyle name="40% - アクセント 3 3 2" xfId="757" xr:uid="{E134F503-161A-4C3A-9FE4-964A4FD78D5B}"/>
    <cellStyle name="40% - アクセント 3 3 2 2" xfId="758" xr:uid="{A95A7FA6-8C9C-47D0-8BCD-E76CB17D8015}"/>
    <cellStyle name="40% - アクセント 3 3 2 2 2" xfId="759" xr:uid="{5246DA26-D728-4EA4-904F-B17F5E1514CB}"/>
    <cellStyle name="40% - アクセント 3 3 2 3" xfId="760" xr:uid="{DFB27DB9-A7D9-48B1-BB51-10EDDCBFEE8A}"/>
    <cellStyle name="40% - アクセント 3 3 2 3 2" xfId="761" xr:uid="{E323C646-DEC4-4283-81FD-478F830D8284}"/>
    <cellStyle name="40% - アクセント 3 3 2 4" xfId="762" xr:uid="{634BFA43-3837-44B9-9D59-FFE58D164025}"/>
    <cellStyle name="40% - アクセント 3 3 2 5" xfId="763" xr:uid="{E4734806-9CF4-4C6D-9547-E968F45A1BDF}"/>
    <cellStyle name="40% - アクセント 3 3 3" xfId="764" xr:uid="{502FB273-6C97-42E5-9CAC-A43A92CF1E7D}"/>
    <cellStyle name="40% - アクセント 3 3 3 2" xfId="765" xr:uid="{1A3E264C-50A5-4BBA-8083-D1E60C93E6F5}"/>
    <cellStyle name="40% - アクセント 3 3 3 2 2" xfId="766" xr:uid="{D11EB157-F236-4319-A1F6-2E992E75D6FE}"/>
    <cellStyle name="40% - アクセント 3 3 3 3" xfId="767" xr:uid="{563616D9-BFEE-4AF3-B57D-56BE0E94671F}"/>
    <cellStyle name="40% - アクセント 3 3 3 4" xfId="768" xr:uid="{E4043085-AED8-421C-ACBE-BA19C4A836DD}"/>
    <cellStyle name="40% - アクセント 3 3 4" xfId="769" xr:uid="{3327E3B7-8C3D-466C-994F-16DEFE7651E0}"/>
    <cellStyle name="40% - アクセント 3 3 4 2" xfId="770" xr:uid="{AD6E7594-6916-424A-A059-CBC25B80DB84}"/>
    <cellStyle name="40% - アクセント 3 3 5" xfId="771" xr:uid="{81B2976C-424F-41D3-B639-2120E1D72DB3}"/>
    <cellStyle name="40% - アクセント 3 3 5 2" xfId="772" xr:uid="{AD1C0551-62B3-4886-A262-3F2D3590061F}"/>
    <cellStyle name="40% - アクセント 3 3 6" xfId="773" xr:uid="{DE775B30-6799-4B9C-A727-072D956D065C}"/>
    <cellStyle name="40% - アクセント 3 3 7" xfId="774" xr:uid="{C3E01F67-FA48-485C-B146-E196E84562E2}"/>
    <cellStyle name="40% - アクセント 3 4" xfId="775" xr:uid="{95E8CB25-28D0-4050-8D00-23B22BE44E9C}"/>
    <cellStyle name="40% - アクセント 3 4 2" xfId="776" xr:uid="{E381C360-E30F-44D7-A68E-31B4A3DE2929}"/>
    <cellStyle name="40% - アクセント 3 4 2 2" xfId="777" xr:uid="{6E4F9F7C-9FE7-490B-BB9F-ADCEFB673088}"/>
    <cellStyle name="40% - アクセント 3 4 2 2 2" xfId="778" xr:uid="{3331F348-490D-4BEE-BA8B-C22D897DBAF0}"/>
    <cellStyle name="40% - アクセント 3 4 2 3" xfId="779" xr:uid="{243C59DA-BF17-4226-8044-22F114C2876A}"/>
    <cellStyle name="40% - アクセント 3 4 2 3 2" xfId="780" xr:uid="{5D895AC7-9A3C-41CF-AA4C-67CC819C0A66}"/>
    <cellStyle name="40% - アクセント 3 4 2 4" xfId="781" xr:uid="{4462AB9C-7190-40AE-8B83-FF4A6CA3AF78}"/>
    <cellStyle name="40% - アクセント 3 4 2 5" xfId="782" xr:uid="{141DDD31-8258-4193-B991-B9FA34FAC8A4}"/>
    <cellStyle name="40% - アクセント 3 4 3" xfId="783" xr:uid="{9A5DE98C-888F-4263-8790-3AF8B57465DA}"/>
    <cellStyle name="40% - アクセント 3 4 3 2" xfId="784" xr:uid="{A8978362-562B-439D-9C95-83A059943D9D}"/>
    <cellStyle name="40% - アクセント 3 4 4" xfId="785" xr:uid="{2728B22C-C9F8-4425-B948-E57166D45278}"/>
    <cellStyle name="40% - アクセント 3 4 4 2" xfId="786" xr:uid="{5F1B0929-7B85-4D50-9FCE-DBBDAE280BB8}"/>
    <cellStyle name="40% - アクセント 3 4 5" xfId="787" xr:uid="{B4150C03-EB5D-4518-91A3-1090D952B435}"/>
    <cellStyle name="40% - アクセント 3 4 6" xfId="788" xr:uid="{579176BA-1599-40C8-8E65-DD50CD7CA030}"/>
    <cellStyle name="40% - アクセント 3 5" xfId="789" xr:uid="{6EEE0067-97D1-4B43-942E-5F2985583C57}"/>
    <cellStyle name="40% - アクセント 3 5 2" xfId="790" xr:uid="{F514F71F-4359-4B1D-AC2A-4CA6F387DD45}"/>
    <cellStyle name="40% - アクセント 3 5 2 2" xfId="791" xr:uid="{846CE256-B6FC-4C55-A6F8-9178FA4FDD6A}"/>
    <cellStyle name="40% - アクセント 3 5 3" xfId="792" xr:uid="{07F6CC58-840C-4B2F-ACA0-37A332FA1E7C}"/>
    <cellStyle name="40% - アクセント 3 5 3 2" xfId="793" xr:uid="{98C383F2-C6B8-4B2F-94EB-59F0C97D8DC5}"/>
    <cellStyle name="40% - アクセント 3 5 4" xfId="794" xr:uid="{109B46D2-CDDB-467E-8F12-1E5775BF9527}"/>
    <cellStyle name="40% - アクセント 3 5 5" xfId="795" xr:uid="{960EB1DA-B130-4600-9ACD-199D1EE2C68A}"/>
    <cellStyle name="40% - アクセント 3 6" xfId="796" xr:uid="{5FDAE194-8207-42D7-854B-3BAFB041A7C5}"/>
    <cellStyle name="40% - アクセント 3 6 2" xfId="797" xr:uid="{E3D7DBAE-C188-4323-9314-A7DA5915627F}"/>
    <cellStyle name="40% - アクセント 3 6 2 2" xfId="798" xr:uid="{52B155DE-7C34-476E-A21A-8AFFF5E9A66D}"/>
    <cellStyle name="40% - アクセント 3 6 3" xfId="799" xr:uid="{7D7DCBA5-DC45-49C7-9030-FF63AB40C043}"/>
    <cellStyle name="40% - アクセント 3 6 4" xfId="800" xr:uid="{4E6ABC6E-B43F-4358-8923-C0B0F52E09A7}"/>
    <cellStyle name="40% - アクセント 3 7" xfId="801" xr:uid="{94102A93-0CC6-4D0F-9CEF-D58A7E48A2C7}"/>
    <cellStyle name="40% - アクセント 3 7 2" xfId="802" xr:uid="{0B78F31B-4349-4063-B962-2A3DB2C84965}"/>
    <cellStyle name="40% - アクセント 3 7 2 2" xfId="803" xr:uid="{C942D0AF-5F57-4000-9FC7-DF04A8A5DE5D}"/>
    <cellStyle name="40% - アクセント 3 7 3" xfId="804" xr:uid="{7B4B1E27-3320-495F-A938-81552553DCFE}"/>
    <cellStyle name="40% - アクセント 3 7 4" xfId="805" xr:uid="{5A56C04E-454D-4BF9-B1A8-EB992ECCA2CC}"/>
    <cellStyle name="40% - アクセント 3 8" xfId="806" xr:uid="{19E4460B-A6D3-40E6-93BE-B7B2830AAFFC}"/>
    <cellStyle name="40% - アクセント 3 8 2" xfId="807" xr:uid="{1C57B517-A111-4AF7-AC66-EDDEBBD899AE}"/>
    <cellStyle name="40% - アクセント 3 9" xfId="808" xr:uid="{CEE45099-8E72-48C6-9AAE-BDF3F8D354ED}"/>
    <cellStyle name="40% - アクセント 3 9 2" xfId="809" xr:uid="{14334FCC-7DD3-44BD-9976-D18AF5E7D80A}"/>
    <cellStyle name="40% - アクセント 4 10" xfId="810" xr:uid="{9ED6470D-4DE1-4BDC-B462-DB396D8E26CF}"/>
    <cellStyle name="40% - アクセント 4 2" xfId="811" xr:uid="{7DCECD30-E900-4022-AE6A-DCEB261FA73B}"/>
    <cellStyle name="40% - アクセント 4 2 2" xfId="812" xr:uid="{53298E14-111C-4836-9EC4-244D3CA698BB}"/>
    <cellStyle name="40% - アクセント 4 2 2 2" xfId="813" xr:uid="{00939FE9-8FDD-4445-A0BB-9E2274204DC3}"/>
    <cellStyle name="40% - アクセント 4 2 2 2 2" xfId="814" xr:uid="{36CB2621-2CDF-4BE2-91C5-17BBCD005461}"/>
    <cellStyle name="40% - アクセント 4 2 2 3" xfId="815" xr:uid="{69FC28F0-C563-4482-A3FE-CF95927F460E}"/>
    <cellStyle name="40% - アクセント 4 2 2 3 2" xfId="816" xr:uid="{460D14FD-ACBE-4A63-9E40-3830DAA41F22}"/>
    <cellStyle name="40% - アクセント 4 2 2 4" xfId="817" xr:uid="{B73C9020-B8A8-44CA-982B-533128A99EA3}"/>
    <cellStyle name="40% - アクセント 4 2 2 5" xfId="818" xr:uid="{EBF5C4EC-CACD-479D-92D1-5CC85505D229}"/>
    <cellStyle name="40% - アクセント 4 3" xfId="819" xr:uid="{51A6D2C2-AC0D-4CD0-9031-2B5B49165603}"/>
    <cellStyle name="40% - アクセント 4 3 2" xfId="820" xr:uid="{93D3D7C7-F77C-4ABF-9A74-AE9310EACE61}"/>
    <cellStyle name="40% - アクセント 4 3 2 2" xfId="821" xr:uid="{5000E7BF-2871-4125-AAB5-AC4B188D08D7}"/>
    <cellStyle name="40% - アクセント 4 3 2 2 2" xfId="822" xr:uid="{DA7FFDF0-6BCD-4BF5-8044-6C1C24832512}"/>
    <cellStyle name="40% - アクセント 4 3 2 3" xfId="823" xr:uid="{1359303B-FA55-433C-94C5-5FB9E1F06BDC}"/>
    <cellStyle name="40% - アクセント 4 3 2 3 2" xfId="824" xr:uid="{3C161FB1-6B15-431A-B8B2-2FC9BA1AF7F5}"/>
    <cellStyle name="40% - アクセント 4 3 2 4" xfId="825" xr:uid="{5E271921-EE85-4A08-BAF0-9AD7BE3C0695}"/>
    <cellStyle name="40% - アクセント 4 3 2 5" xfId="826" xr:uid="{59ADF98A-90D9-4838-913B-2EA77776D8F4}"/>
    <cellStyle name="40% - アクセント 4 3 3" xfId="827" xr:uid="{A9009050-5FE8-4C47-9458-7C1F9A4C4CE3}"/>
    <cellStyle name="40% - アクセント 4 3 3 2" xfId="828" xr:uid="{FBB91645-8621-403B-A0BD-7DD2BD0E729D}"/>
    <cellStyle name="40% - アクセント 4 3 3 2 2" xfId="829" xr:uid="{340EBEAD-F780-48A5-8272-0A6D0574D2F1}"/>
    <cellStyle name="40% - アクセント 4 3 3 3" xfId="830" xr:uid="{9DCADDCC-67D6-4E7B-B98D-8FB80ED6AD11}"/>
    <cellStyle name="40% - アクセント 4 3 3 4" xfId="831" xr:uid="{56C4C837-2493-4EA0-95CB-4BBB4955AE0F}"/>
    <cellStyle name="40% - アクセント 4 3 4" xfId="832" xr:uid="{AE492C37-B3AF-4C1B-90E3-B4120536FDB2}"/>
    <cellStyle name="40% - アクセント 4 3 4 2" xfId="833" xr:uid="{A1F25795-1493-4B4A-971B-9693C93F423A}"/>
    <cellStyle name="40% - アクセント 4 3 5" xfId="834" xr:uid="{2459867A-292E-403E-9D47-EA4CD46D26E6}"/>
    <cellStyle name="40% - アクセント 4 3 5 2" xfId="835" xr:uid="{92FBCB72-A62D-4A86-B9CB-221D1200F026}"/>
    <cellStyle name="40% - アクセント 4 3 6" xfId="836" xr:uid="{ADC7BF1E-5FFC-439E-92C2-1CDC9A8F4B15}"/>
    <cellStyle name="40% - アクセント 4 3 7" xfId="837" xr:uid="{DA60D731-20A0-4C11-A85D-A756E93F2D30}"/>
    <cellStyle name="40% - アクセント 4 4" xfId="838" xr:uid="{AC688C53-F36C-4D0B-A371-ED4FCAF0B133}"/>
    <cellStyle name="40% - アクセント 4 4 2" xfId="839" xr:uid="{8C0F164D-4351-4CAC-8864-9AF6B43FBADD}"/>
    <cellStyle name="40% - アクセント 4 4 2 2" xfId="840" xr:uid="{1F436F26-DF21-421D-8C23-BE1E645C6685}"/>
    <cellStyle name="40% - アクセント 4 4 2 2 2" xfId="841" xr:uid="{47FAF84D-A002-4114-91D7-9FB3DD9CC691}"/>
    <cellStyle name="40% - アクセント 4 4 2 3" xfId="842" xr:uid="{E59DB4AC-0996-4DFE-9E3B-8E95F1962397}"/>
    <cellStyle name="40% - アクセント 4 4 2 3 2" xfId="843" xr:uid="{986C17CB-4149-4214-A9E3-92F850BFC81D}"/>
    <cellStyle name="40% - アクセント 4 4 2 4" xfId="844" xr:uid="{DD74FD1B-401C-44B2-86D1-36DBF25FF4DF}"/>
    <cellStyle name="40% - アクセント 4 4 2 5" xfId="845" xr:uid="{9DE7CB75-2228-4095-934E-57E06D451CF8}"/>
    <cellStyle name="40% - アクセント 4 4 3" xfId="846" xr:uid="{E11C9BF9-8667-4F7A-8CF4-34D5DA244661}"/>
    <cellStyle name="40% - アクセント 4 4 3 2" xfId="847" xr:uid="{7C95F1BF-0CA5-47ED-9F87-7C15D766D2AA}"/>
    <cellStyle name="40% - アクセント 4 4 4" xfId="848" xr:uid="{5F43F994-1369-49F9-82D0-83396C3FC952}"/>
    <cellStyle name="40% - アクセント 4 4 4 2" xfId="849" xr:uid="{6176F8F3-48A5-44AA-BA1B-AFF158D1BFB3}"/>
    <cellStyle name="40% - アクセント 4 4 5" xfId="850" xr:uid="{B11B676D-C5D3-411F-8FCB-915EF4F35EEE}"/>
    <cellStyle name="40% - アクセント 4 4 6" xfId="851" xr:uid="{84DD69C1-A1E9-460B-A154-6273F40AF786}"/>
    <cellStyle name="40% - アクセント 4 5" xfId="852" xr:uid="{1AE1E9C7-53C3-4C84-80E9-7720AB886DE4}"/>
    <cellStyle name="40% - アクセント 4 5 2" xfId="853" xr:uid="{B6A803B5-1903-4075-8D72-E924806F43AF}"/>
    <cellStyle name="40% - アクセント 4 5 2 2" xfId="854" xr:uid="{CC4AEEE7-DF86-4523-8627-3F6A13C2D0AE}"/>
    <cellStyle name="40% - アクセント 4 5 3" xfId="855" xr:uid="{ED64F483-F1FF-4905-B4B2-2333E051744F}"/>
    <cellStyle name="40% - アクセント 4 5 3 2" xfId="856" xr:uid="{26E62952-0D8E-4060-882B-E1D94937B8D2}"/>
    <cellStyle name="40% - アクセント 4 5 4" xfId="857" xr:uid="{A9EA54C0-C56E-4461-BD6D-2C93996F0BB9}"/>
    <cellStyle name="40% - アクセント 4 5 5" xfId="858" xr:uid="{2C69E302-7EAE-4544-9D74-4240B953E157}"/>
    <cellStyle name="40% - アクセント 4 6" xfId="859" xr:uid="{9B577C8A-04D0-4042-BE7E-E4333E8D668B}"/>
    <cellStyle name="40% - アクセント 4 6 2" xfId="860" xr:uid="{FBF5205C-105A-4A3D-A6C8-3918F68102D4}"/>
    <cellStyle name="40% - アクセント 4 6 2 2" xfId="861" xr:uid="{32ECB93C-DBDD-4B86-9B35-11E750C5A34E}"/>
    <cellStyle name="40% - アクセント 4 6 3" xfId="862" xr:uid="{02A198F7-70F6-4AF9-8F8F-3E771DE4CEDC}"/>
    <cellStyle name="40% - アクセント 4 6 4" xfId="863" xr:uid="{7DE1CD67-A8C4-4557-B3B4-B3634EA71121}"/>
    <cellStyle name="40% - アクセント 4 7" xfId="864" xr:uid="{4CCF6195-273A-422D-ABD6-BD752119CA45}"/>
    <cellStyle name="40% - アクセント 4 7 2" xfId="865" xr:uid="{E450C320-0911-4CAE-A945-7F1CF62F1699}"/>
    <cellStyle name="40% - アクセント 4 7 2 2" xfId="866" xr:uid="{AA9BBC74-C432-4522-9D7A-4B278F668D20}"/>
    <cellStyle name="40% - アクセント 4 7 3" xfId="867" xr:uid="{0ADBB7F4-277C-493B-811E-42B20943010A}"/>
    <cellStyle name="40% - アクセント 4 7 4" xfId="868" xr:uid="{4DE8F1FB-7326-4AC8-93BC-A9392E678887}"/>
    <cellStyle name="40% - アクセント 4 8" xfId="869" xr:uid="{790BE5FB-FC3C-4765-8638-6A9B45B26076}"/>
    <cellStyle name="40% - アクセント 4 8 2" xfId="870" xr:uid="{AF634E0E-C2FD-4AFB-85FE-AAD20C02D296}"/>
    <cellStyle name="40% - アクセント 4 9" xfId="871" xr:uid="{13E451BC-1749-4BC4-A624-29EB319642C1}"/>
    <cellStyle name="40% - アクセント 4 9 2" xfId="872" xr:uid="{93D8B745-748D-4FBE-9A91-5FDEB9E2223F}"/>
    <cellStyle name="40% - アクセント 5 10" xfId="873" xr:uid="{9D139280-BE12-4885-AE9F-3CACE10D7658}"/>
    <cellStyle name="40% - アクセント 5 2" xfId="874" xr:uid="{94C9CFAB-27D0-49CF-BC06-59E857359D33}"/>
    <cellStyle name="40% - アクセント 5 2 2" xfId="875" xr:uid="{87D9EBED-2B74-42FE-BBE3-1DC078E46C0B}"/>
    <cellStyle name="40% - アクセント 5 2 2 2" xfId="876" xr:uid="{81F4BCD1-DAC9-447A-B384-1B343F452470}"/>
    <cellStyle name="40% - アクセント 5 2 2 2 2" xfId="877" xr:uid="{ADBFEE83-C17E-47C2-9F4B-5B2694BA3B68}"/>
    <cellStyle name="40% - アクセント 5 2 2 3" xfId="878" xr:uid="{C3610BFD-E82B-47A4-97A9-2F25496ED71A}"/>
    <cellStyle name="40% - アクセント 5 2 2 3 2" xfId="879" xr:uid="{E62907E5-1149-4B3A-A3C4-E1B9C87DF79B}"/>
    <cellStyle name="40% - アクセント 5 2 2 4" xfId="880" xr:uid="{884F8479-C248-45E5-B9BD-672E7E2D21BA}"/>
    <cellStyle name="40% - アクセント 5 2 2 5" xfId="881" xr:uid="{F7553150-4CCD-45B5-9C78-7CCD4B10E719}"/>
    <cellStyle name="40% - アクセント 5 3" xfId="882" xr:uid="{D86FE7D3-9C57-496D-8CBF-6FE1C7C49C5A}"/>
    <cellStyle name="40% - アクセント 5 3 2" xfId="883" xr:uid="{100B7A71-C7F8-4DBE-AC67-A69F01B65F2C}"/>
    <cellStyle name="40% - アクセント 5 3 2 2" xfId="884" xr:uid="{DCC43628-A6C6-4457-B702-4DDC45A95540}"/>
    <cellStyle name="40% - アクセント 5 3 2 2 2" xfId="885" xr:uid="{2B2F2F78-2E0D-4B82-9BD9-873F85766C82}"/>
    <cellStyle name="40% - アクセント 5 3 2 3" xfId="886" xr:uid="{B1108E09-9FB3-4367-BD5E-70CB970E36A5}"/>
    <cellStyle name="40% - アクセント 5 3 2 3 2" xfId="887" xr:uid="{04C2C0EC-A932-42B6-A1E8-05450E113CC7}"/>
    <cellStyle name="40% - アクセント 5 3 2 4" xfId="888" xr:uid="{F256EBAA-6899-41EC-95BD-936A6BCFB6D0}"/>
    <cellStyle name="40% - アクセント 5 3 2 5" xfId="889" xr:uid="{2D3C735F-3AFB-4C93-B69A-7430C4072344}"/>
    <cellStyle name="40% - アクセント 5 3 3" xfId="890" xr:uid="{2371F523-F3A6-430C-9641-CB97566BA99D}"/>
    <cellStyle name="40% - アクセント 5 3 3 2" xfId="891" xr:uid="{8423F8C7-3C47-419A-B692-2E37D4509B27}"/>
    <cellStyle name="40% - アクセント 5 3 3 2 2" xfId="892" xr:uid="{92C1B5A6-7D0C-47F9-920F-78F71DAF36FB}"/>
    <cellStyle name="40% - アクセント 5 3 3 3" xfId="893" xr:uid="{762F6602-FB64-4B9F-A261-34C66B5811D2}"/>
    <cellStyle name="40% - アクセント 5 3 3 4" xfId="894" xr:uid="{FA6B2D44-C8D2-40C1-B2BA-F082ED6AA81B}"/>
    <cellStyle name="40% - アクセント 5 3 4" xfId="895" xr:uid="{7526EF00-C9F2-495B-9C05-5087FBD6A97E}"/>
    <cellStyle name="40% - アクセント 5 3 4 2" xfId="896" xr:uid="{69C50EFD-7E1F-48FE-8C58-096A81724EA5}"/>
    <cellStyle name="40% - アクセント 5 3 5" xfId="897" xr:uid="{8BEFD91A-69D2-4697-825C-6317AC957D8E}"/>
    <cellStyle name="40% - アクセント 5 3 5 2" xfId="898" xr:uid="{DE111CAB-A8B9-4AAF-9D4B-694955D68B0E}"/>
    <cellStyle name="40% - アクセント 5 3 6" xfId="899" xr:uid="{2178ADF0-ABFD-4082-B3FD-097EAB0713BB}"/>
    <cellStyle name="40% - アクセント 5 3 7" xfId="900" xr:uid="{B03D2827-C590-4349-A99A-C5C15A15EDA0}"/>
    <cellStyle name="40% - アクセント 5 4" xfId="901" xr:uid="{A3C4B7A0-2D15-4B81-A5A8-9C639E4BCB23}"/>
    <cellStyle name="40% - アクセント 5 4 2" xfId="902" xr:uid="{EED9DD56-1B46-49A8-9114-763F51EE06F6}"/>
    <cellStyle name="40% - アクセント 5 4 2 2" xfId="903" xr:uid="{61966EC1-DD3A-4FF2-9C7B-AEB1A72DA248}"/>
    <cellStyle name="40% - アクセント 5 4 2 2 2" xfId="904" xr:uid="{BBD1AA97-8688-4557-B40F-3EC247611D6B}"/>
    <cellStyle name="40% - アクセント 5 4 2 3" xfId="905" xr:uid="{D2A67D00-E10A-4A2B-B231-1AE178D56DF9}"/>
    <cellStyle name="40% - アクセント 5 4 2 3 2" xfId="906" xr:uid="{8EBAF79C-7680-4147-B58A-CBFF1CF8632F}"/>
    <cellStyle name="40% - アクセント 5 4 2 4" xfId="907" xr:uid="{C24688CA-ABC8-48F4-A541-15F83F498F17}"/>
    <cellStyle name="40% - アクセント 5 4 2 5" xfId="908" xr:uid="{A63CDB6B-61F0-42D6-BE0A-C95E3E366197}"/>
    <cellStyle name="40% - アクセント 5 4 3" xfId="909" xr:uid="{B638975F-2B35-4918-BFCC-9841D63B27C6}"/>
    <cellStyle name="40% - アクセント 5 4 3 2" xfId="910" xr:uid="{3C522971-0F68-4C7E-88C3-9847C3E8BF12}"/>
    <cellStyle name="40% - アクセント 5 4 4" xfId="911" xr:uid="{B9751D7F-D6FB-406F-A417-8BD3D19309E1}"/>
    <cellStyle name="40% - アクセント 5 4 4 2" xfId="912" xr:uid="{07F5AA0D-B7B8-444A-A245-7BBA47E21CCD}"/>
    <cellStyle name="40% - アクセント 5 4 5" xfId="913" xr:uid="{0C14D14C-39D6-4E8F-BE2F-0E0A7327C382}"/>
    <cellStyle name="40% - アクセント 5 4 6" xfId="914" xr:uid="{913B53C7-2357-4528-A196-87A0DE76A04D}"/>
    <cellStyle name="40% - アクセント 5 5" xfId="915" xr:uid="{5B7DF400-64DE-497E-8499-A8962F60667C}"/>
    <cellStyle name="40% - アクセント 5 5 2" xfId="916" xr:uid="{50B84F40-E8BF-4409-9C0F-EB20BAEDE6AE}"/>
    <cellStyle name="40% - アクセント 5 5 2 2" xfId="917" xr:uid="{3A370D92-BA49-449F-B119-DAF3AEE17914}"/>
    <cellStyle name="40% - アクセント 5 5 3" xfId="918" xr:uid="{2905E206-618A-4DDC-B20A-7D939DAFE6D6}"/>
    <cellStyle name="40% - アクセント 5 5 3 2" xfId="919" xr:uid="{D8AD9AAC-213E-433F-B64B-DBB028AF587D}"/>
    <cellStyle name="40% - アクセント 5 5 4" xfId="920" xr:uid="{D1E61B7C-9B2A-469C-A766-06683E3C563A}"/>
    <cellStyle name="40% - アクセント 5 5 5" xfId="921" xr:uid="{557D318E-3D7A-4B8A-9AAD-10D20C772455}"/>
    <cellStyle name="40% - アクセント 5 6" xfId="922" xr:uid="{DA1E086D-87CE-429E-9D83-6F74A3283028}"/>
    <cellStyle name="40% - アクセント 5 6 2" xfId="923" xr:uid="{1F658356-9232-4CB6-91D4-D76F08353478}"/>
    <cellStyle name="40% - アクセント 5 6 2 2" xfId="924" xr:uid="{25BC05CA-6CD5-4B50-90A1-CF9870EA18A7}"/>
    <cellStyle name="40% - アクセント 5 6 3" xfId="925" xr:uid="{99FD9EB8-678B-4669-A5FE-BA1AEFF3101C}"/>
    <cellStyle name="40% - アクセント 5 6 4" xfId="926" xr:uid="{C7F14D3A-84FB-4056-A946-B8CA9EDB43B6}"/>
    <cellStyle name="40% - アクセント 5 7" xfId="927" xr:uid="{28F375EB-7E43-49B2-8961-E04E35D631B4}"/>
    <cellStyle name="40% - アクセント 5 7 2" xfId="928" xr:uid="{4C43847C-13BE-42AD-B1CE-6523A1EB14B6}"/>
    <cellStyle name="40% - アクセント 5 7 2 2" xfId="929" xr:uid="{82CCE904-0241-4189-AC49-B93F56A6B0FB}"/>
    <cellStyle name="40% - アクセント 5 7 3" xfId="930" xr:uid="{5FD8E088-B6B5-42C4-903D-9556B28173E4}"/>
    <cellStyle name="40% - アクセント 5 7 4" xfId="931" xr:uid="{79A97212-7E8C-46C1-BD15-5F2C1007D917}"/>
    <cellStyle name="40% - アクセント 5 8" xfId="932" xr:uid="{77530D80-5FB4-40FE-9F09-B758BB0923FD}"/>
    <cellStyle name="40% - アクセント 5 8 2" xfId="933" xr:uid="{AC1AAE74-0163-4D19-B210-9990A98C3B86}"/>
    <cellStyle name="40% - アクセント 5 9" xfId="934" xr:uid="{BA4ABED7-75AE-4FF4-9219-848D3F848ACC}"/>
    <cellStyle name="40% - アクセント 5 9 2" xfId="935" xr:uid="{A2BACC20-A68B-419B-8D5A-B8E5864B5107}"/>
    <cellStyle name="40% - アクセント 6 10" xfId="936" xr:uid="{FC1CAA42-CC06-4662-B33E-33CC2886DC92}"/>
    <cellStyle name="40% - アクセント 6 2" xfId="937" xr:uid="{3535F7D6-91DA-4EF0-9E76-5B44E8F58A8F}"/>
    <cellStyle name="40% - アクセント 6 2 2" xfId="938" xr:uid="{8EB76BF6-52A4-46C8-87F2-828717D6A300}"/>
    <cellStyle name="40% - アクセント 6 2 2 2" xfId="939" xr:uid="{D60C2A05-AF43-4A0B-807B-BB2C1258584D}"/>
    <cellStyle name="40% - アクセント 6 2 2 2 2" xfId="940" xr:uid="{3770FB07-0B6F-4A87-9245-D6EAAF171F47}"/>
    <cellStyle name="40% - アクセント 6 2 2 3" xfId="941" xr:uid="{2ADC98DC-4D35-46B6-A4D2-9657C9284DCC}"/>
    <cellStyle name="40% - アクセント 6 2 2 3 2" xfId="942" xr:uid="{CC244230-DFBF-4F70-81D7-3C2FD6D233AD}"/>
    <cellStyle name="40% - アクセント 6 2 2 4" xfId="943" xr:uid="{9F651572-9A47-4D5E-AF4B-04C5E05009EA}"/>
    <cellStyle name="40% - アクセント 6 2 2 5" xfId="944" xr:uid="{5C77AFB0-1A19-47FD-8B58-024201DD70D6}"/>
    <cellStyle name="40% - アクセント 6 3" xfId="945" xr:uid="{4963D4B8-E27B-42C7-8DF9-B8B187F90B13}"/>
    <cellStyle name="40% - アクセント 6 3 2" xfId="946" xr:uid="{3459B0F3-AE6A-4606-9F4C-6EE78C33CE7E}"/>
    <cellStyle name="40% - アクセント 6 3 2 2" xfId="947" xr:uid="{B50EBC28-DFD7-40B6-95B3-C6E52B7414F3}"/>
    <cellStyle name="40% - アクセント 6 3 2 2 2" xfId="948" xr:uid="{A4C9652B-FAFD-412A-AF9C-D070FF2E3C10}"/>
    <cellStyle name="40% - アクセント 6 3 2 3" xfId="949" xr:uid="{68EBE584-06E6-44D2-8887-DFB72093BA70}"/>
    <cellStyle name="40% - アクセント 6 3 2 3 2" xfId="950" xr:uid="{DDB762AB-5A4C-40F4-8D64-077E07662099}"/>
    <cellStyle name="40% - アクセント 6 3 2 4" xfId="951" xr:uid="{2577F0F8-E87E-4F7C-AEBD-33F375B416C3}"/>
    <cellStyle name="40% - アクセント 6 3 2 5" xfId="952" xr:uid="{874DAFB6-CBE8-4A8F-9366-17C78AE02B68}"/>
    <cellStyle name="40% - アクセント 6 3 3" xfId="953" xr:uid="{724C3807-8851-40CA-94DF-FE482CEF7C4C}"/>
    <cellStyle name="40% - アクセント 6 3 3 2" xfId="954" xr:uid="{3E94C752-BC3B-4F00-9E21-0118B7255432}"/>
    <cellStyle name="40% - アクセント 6 3 3 2 2" xfId="955" xr:uid="{07B97DF0-A08F-4AE5-9988-2CA9F9B2BC32}"/>
    <cellStyle name="40% - アクセント 6 3 3 3" xfId="956" xr:uid="{B868F82B-ABED-4ACB-A0A7-81477A1C8432}"/>
    <cellStyle name="40% - アクセント 6 3 3 4" xfId="957" xr:uid="{AE84F98E-2C61-4BC4-910D-DEA2836B7DF3}"/>
    <cellStyle name="40% - アクセント 6 3 4" xfId="958" xr:uid="{EF46F62F-C67F-4CFA-A976-83F0C8A3BFB3}"/>
    <cellStyle name="40% - アクセント 6 3 4 2" xfId="959" xr:uid="{DE45611B-0C6D-4A9D-B644-A7B5494BE91A}"/>
    <cellStyle name="40% - アクセント 6 3 5" xfId="960" xr:uid="{35D897B4-788A-408C-973D-C7E86DBFF50E}"/>
    <cellStyle name="40% - アクセント 6 3 5 2" xfId="961" xr:uid="{7F36D748-C574-4842-8A51-41DCC7BDEFF3}"/>
    <cellStyle name="40% - アクセント 6 3 6" xfId="962" xr:uid="{2FED968C-FFCD-4034-AE10-1CE5A43A2DEA}"/>
    <cellStyle name="40% - アクセント 6 3 7" xfId="963" xr:uid="{AB7D609D-7A3E-442B-8D60-50A2B1342BC9}"/>
    <cellStyle name="40% - アクセント 6 4" xfId="964" xr:uid="{7BCF1FC4-D802-40FC-9EED-06C41CB8F7F4}"/>
    <cellStyle name="40% - アクセント 6 4 2" xfId="965" xr:uid="{15B443C8-CAC1-4877-B811-F4FA6B88BB30}"/>
    <cellStyle name="40% - アクセント 6 4 2 2" xfId="966" xr:uid="{63B8767B-F4CD-4DE6-A3EA-0F2FA4319150}"/>
    <cellStyle name="40% - アクセント 6 4 2 2 2" xfId="967" xr:uid="{2B4A46BC-986A-4382-9C24-C0E7452A28A2}"/>
    <cellStyle name="40% - アクセント 6 4 2 3" xfId="968" xr:uid="{0F0E4492-1151-4789-8AF2-FA8EEBD2B666}"/>
    <cellStyle name="40% - アクセント 6 4 2 3 2" xfId="969" xr:uid="{5AB3A7F1-D17E-4959-9312-696C73170C5C}"/>
    <cellStyle name="40% - アクセント 6 4 2 4" xfId="970" xr:uid="{DB37A205-FF8D-4790-B6E4-D9C627936B8F}"/>
    <cellStyle name="40% - アクセント 6 4 2 5" xfId="971" xr:uid="{E44EEEDF-9C1D-47AF-89A2-E550A0551DE8}"/>
    <cellStyle name="40% - アクセント 6 4 3" xfId="972" xr:uid="{646918DB-0D26-49F9-880C-8E873B952D04}"/>
    <cellStyle name="40% - アクセント 6 4 3 2" xfId="973" xr:uid="{B795BD6C-0903-436A-9EC8-37EC942EDF89}"/>
    <cellStyle name="40% - アクセント 6 4 4" xfId="974" xr:uid="{1A7D1773-738B-4CCA-906C-2D1C9C217E6A}"/>
    <cellStyle name="40% - アクセント 6 4 4 2" xfId="975" xr:uid="{9D1A86C9-E160-4832-8B97-59D030DFAC91}"/>
    <cellStyle name="40% - アクセント 6 4 5" xfId="976" xr:uid="{54265778-1DF0-4590-BEC7-AF01973E1B20}"/>
    <cellStyle name="40% - アクセント 6 4 6" xfId="977" xr:uid="{E71DFB18-F696-42FA-AD1B-EBDBB9DA51B7}"/>
    <cellStyle name="40% - アクセント 6 5" xfId="978" xr:uid="{8C1FD326-9CAD-47B7-A6EB-17C921FFECC2}"/>
    <cellStyle name="40% - アクセント 6 5 2" xfId="979" xr:uid="{1FFE14AE-714D-4A5F-B86B-E0C5AD59B01D}"/>
    <cellStyle name="40% - アクセント 6 5 2 2" xfId="980" xr:uid="{F11A3E35-F174-477C-97A6-D8A4FC0CB802}"/>
    <cellStyle name="40% - アクセント 6 5 3" xfId="981" xr:uid="{62DD450A-B227-4BA8-AB24-89DF20B8D208}"/>
    <cellStyle name="40% - アクセント 6 5 3 2" xfId="982" xr:uid="{494DE884-2D13-478D-B843-22113F1C05CB}"/>
    <cellStyle name="40% - アクセント 6 5 4" xfId="983" xr:uid="{4A055761-E611-408B-830A-7572DE35E586}"/>
    <cellStyle name="40% - アクセント 6 5 5" xfId="984" xr:uid="{2927214D-D0B8-405A-BA1B-C7F7438A59A4}"/>
    <cellStyle name="40% - アクセント 6 6" xfId="985" xr:uid="{A6E4CE4F-AE3C-4CF5-ABED-1EF8EABCEB5A}"/>
    <cellStyle name="40% - アクセント 6 6 2" xfId="986" xr:uid="{2D39E4AF-90D2-45CF-BA18-2141346F644E}"/>
    <cellStyle name="40% - アクセント 6 6 2 2" xfId="987" xr:uid="{57370487-698E-4BC7-A70F-4DB0C8DD8BF8}"/>
    <cellStyle name="40% - アクセント 6 6 3" xfId="988" xr:uid="{9518314B-AE18-449B-9EBF-D7E6DF547E61}"/>
    <cellStyle name="40% - アクセント 6 6 4" xfId="989" xr:uid="{15C8026D-0994-4F0C-81CF-89159B0E48E0}"/>
    <cellStyle name="40% - アクセント 6 7" xfId="990" xr:uid="{3BC4E02B-98C2-446E-868B-0F17D42B016F}"/>
    <cellStyle name="40% - アクセント 6 7 2" xfId="991" xr:uid="{C2D6CFCB-716E-4343-8885-F0EF970E5EF5}"/>
    <cellStyle name="40% - アクセント 6 7 2 2" xfId="992" xr:uid="{75C4CDEA-DA69-48DA-9107-CC0188CB3FE5}"/>
    <cellStyle name="40% - アクセント 6 7 3" xfId="993" xr:uid="{51CE348B-548B-4B70-B79C-FDB36C6C9B3D}"/>
    <cellStyle name="40% - アクセント 6 7 4" xfId="994" xr:uid="{F2F53424-A7C8-44C2-81A8-68F2EC3FDE18}"/>
    <cellStyle name="40% - アクセント 6 8" xfId="995" xr:uid="{2A8E58D7-E944-46C4-908B-4848D0C34E9D}"/>
    <cellStyle name="40% - アクセント 6 8 2" xfId="996" xr:uid="{9766C594-2ECE-433F-9874-78CC15D0FFC6}"/>
    <cellStyle name="40% - アクセント 6 9" xfId="997" xr:uid="{9402553A-2E34-4C4D-8784-0760AE2E56B6}"/>
    <cellStyle name="40% - アクセント 6 9 2" xfId="998" xr:uid="{004FB13B-9840-4708-A633-1EEF2306F8EE}"/>
    <cellStyle name="60% - Accent1" xfId="38" xr:uid="{9E8A69B2-20A6-4501-B1A8-BFA0AA3D382B}"/>
    <cellStyle name="60% - Accent1 2" xfId="999" xr:uid="{A9026243-364C-4BAC-851A-0A3EC7F80BED}"/>
    <cellStyle name="60% - Accent1 3" xfId="1000" xr:uid="{C811046F-8E88-4C47-9BA9-7D38DB6DB480}"/>
    <cellStyle name="60% - Accent1 4" xfId="1001" xr:uid="{CDFBDD81-FE19-4CD0-AD4C-3A08FD88B467}"/>
    <cellStyle name="60% - Accent2" xfId="39" xr:uid="{62521876-C7AF-49CF-B2A1-2BAE516CF2D1}"/>
    <cellStyle name="60% - Accent2 2" xfId="1002" xr:uid="{8A6ABE5A-81D8-4198-9EE7-2E6A8C58B296}"/>
    <cellStyle name="60% - Accent2 3" xfId="1003" xr:uid="{2C7C6CDD-8E24-475A-B630-6D6A5FFB0479}"/>
    <cellStyle name="60% - Accent2 4" xfId="1004" xr:uid="{15AC70E5-3462-4334-8275-0A31F13352AA}"/>
    <cellStyle name="60% - Accent3" xfId="40" xr:uid="{51C49D9D-07BF-484D-B42C-E98829B65EA3}"/>
    <cellStyle name="60% - Accent3 2" xfId="1005" xr:uid="{3BDBD05F-4C6C-45E0-81B0-E10B4F7D1936}"/>
    <cellStyle name="60% - Accent3 3" xfId="1006" xr:uid="{C509E48F-AE8D-498F-BCE9-391D8A2DC9E3}"/>
    <cellStyle name="60% - Accent3 4" xfId="1007" xr:uid="{0292A205-C798-47F1-B6D8-C046911648C3}"/>
    <cellStyle name="60% - Accent4" xfId="41" xr:uid="{F691B1A6-EA82-408D-9F58-8409705DAB01}"/>
    <cellStyle name="60% - Accent4 2" xfId="1008" xr:uid="{C0243CA0-DAD7-4576-BFFC-123EE8AD7101}"/>
    <cellStyle name="60% - Accent4 3" xfId="1009" xr:uid="{7D435B28-D79F-4E97-A963-F15B731EF729}"/>
    <cellStyle name="60% - Accent4 4" xfId="1010" xr:uid="{565926D5-4B00-460F-B400-C63E8121AEFD}"/>
    <cellStyle name="60% - Accent5" xfId="42" xr:uid="{F88F2ADA-6390-469C-ADB7-C40D064AA54C}"/>
    <cellStyle name="60% - Accent5 2" xfId="1011" xr:uid="{E318AAD7-0594-41EB-A78A-FC55A1EA1CE0}"/>
    <cellStyle name="60% - Accent5 3" xfId="1012" xr:uid="{7A7F2294-6287-45EE-9D58-3D654A5BE8CF}"/>
    <cellStyle name="60% - Accent5 4" xfId="1013" xr:uid="{9B7EC339-E4CE-45A6-A3BF-D9800700A92E}"/>
    <cellStyle name="60% - Accent6" xfId="43" xr:uid="{BE94C85A-8630-4820-92CF-4846F1B56A28}"/>
    <cellStyle name="60% - Accent6 2" xfId="1014" xr:uid="{FE0088E6-4045-4599-893C-42291A6D080C}"/>
    <cellStyle name="60% - Accent6 3" xfId="1015" xr:uid="{1F3B135D-B37A-4D7B-93FC-EF700676A9FB}"/>
    <cellStyle name="60% - Accent6 4" xfId="1016" xr:uid="{21B6DBB3-2AAC-4D9B-B849-DF5C17B6CD31}"/>
    <cellStyle name="60% - アクセント 1 2" xfId="1017" xr:uid="{6C9AC942-A1D4-4C64-AE2C-9EBD1E165CEF}"/>
    <cellStyle name="60% - アクセント 2 2" xfId="1018" xr:uid="{A11CF91E-C4D5-4772-8941-61E02A9413C5}"/>
    <cellStyle name="60% - アクセント 3 2" xfId="1019" xr:uid="{60F6E153-6DCB-4913-BF2A-9B972945581B}"/>
    <cellStyle name="60% - アクセント 4 2" xfId="1020" xr:uid="{F4C60D92-9C2E-4B98-8A5C-C6F2E40A1FB7}"/>
    <cellStyle name="60% - アクセント 5 2" xfId="1021" xr:uid="{7B575FC4-A647-4426-A87F-0222D18C6DF7}"/>
    <cellStyle name="60% - アクセント 6 2" xfId="1022" xr:uid="{EA66A630-158A-43CC-ACAF-536BEA77D022}"/>
    <cellStyle name="Accent1 2" xfId="1023" xr:uid="{5B6121E6-337B-46AD-94E2-F5346824367B}"/>
    <cellStyle name="Accent1 3" xfId="1024" xr:uid="{22C4C63D-2B72-4FC7-A5B7-6217E891889C}"/>
    <cellStyle name="Accent1 4" xfId="1025" xr:uid="{AEE9F2AF-B449-462B-9C04-9966DD865F2D}"/>
    <cellStyle name="Accent1 5" xfId="44" xr:uid="{F6C315B8-A6BB-4DCF-B3B7-24F6A97864C5}"/>
    <cellStyle name="Accent2 2" xfId="1026" xr:uid="{39484E84-1489-41B7-A7CD-6CEDE9C3F96E}"/>
    <cellStyle name="Accent2 3" xfId="1027" xr:uid="{8592A534-9791-47EB-BAFE-215075F4E5A8}"/>
    <cellStyle name="Accent2 4" xfId="1028" xr:uid="{827B341F-50B4-4015-835F-C90F6ACA0FA0}"/>
    <cellStyle name="Accent2 5" xfId="45" xr:uid="{5B7C2729-3E8A-496D-A0FB-8FFF6DCD6DF2}"/>
    <cellStyle name="Accent3 2" xfId="1029" xr:uid="{A9F88660-6A5B-4B62-8E20-FD35ED896B83}"/>
    <cellStyle name="Accent3 3" xfId="1030" xr:uid="{6286695B-8979-4E87-BAC8-DBACFD8765C1}"/>
    <cellStyle name="Accent3 4" xfId="1031" xr:uid="{3495814F-5653-4044-B299-B34379634FED}"/>
    <cellStyle name="Accent3 5" xfId="46" xr:uid="{CB98BFD2-01F1-478F-946C-C671113C43E4}"/>
    <cellStyle name="Accent4 2" xfId="1032" xr:uid="{3DE780A8-F202-423C-B30B-339C50F5C9B4}"/>
    <cellStyle name="Accent4 3" xfId="1033" xr:uid="{5C9E72DA-A53E-44AF-8F9B-1011AFB49D7B}"/>
    <cellStyle name="Accent4 4" xfId="1034" xr:uid="{30C62374-9929-4E08-B5F1-859AE80AA07D}"/>
    <cellStyle name="Accent4 5" xfId="47" xr:uid="{795A3D4D-C477-40CF-80C7-6C4EE7CA9458}"/>
    <cellStyle name="Accent5 2" xfId="1035" xr:uid="{2DDE323E-E90C-4A4A-A85D-3934A3D2176C}"/>
    <cellStyle name="Accent5 3" xfId="48" xr:uid="{F0038098-EE35-4EE5-9484-D31DC61F2EC0}"/>
    <cellStyle name="Accent6 2" xfId="1036" xr:uid="{0FCB2D2F-EF87-4475-A3BC-1273A9B5E947}"/>
    <cellStyle name="Accent6 3" xfId="1037" xr:uid="{27AFAB33-E600-495F-B8F8-809928F879A9}"/>
    <cellStyle name="Accent6 4" xfId="1038" xr:uid="{B5EC9D05-5D47-4035-9C8E-5936EF539043}"/>
    <cellStyle name="Accent6 5" xfId="49" xr:uid="{946363D8-5BAA-420F-A7BA-69E152B75FCE}"/>
    <cellStyle name="Bad" xfId="50" xr:uid="{53B5EB2E-2ABC-45B1-B78D-BEAACCEA56D3}"/>
    <cellStyle name="Bad 2" xfId="1039" xr:uid="{009EF084-49A0-47A0-BEA0-AF4228D613CD}"/>
    <cellStyle name="Bad 3" xfId="1040" xr:uid="{6A24E0FB-4597-4590-9374-AAC84FA91B3F}"/>
    <cellStyle name="Bad 4" xfId="1041" xr:uid="{F7ABC6C4-546D-467B-A110-412E59142D2E}"/>
    <cellStyle name="Calc Currency (0)" xfId="1042" xr:uid="{9F7504AA-AC1B-4505-887F-8EC803D00CA4}"/>
    <cellStyle name="Calc Currency (2)" xfId="1043" xr:uid="{0E0DC217-9516-4D83-9BD3-4D46863545E5}"/>
    <cellStyle name="Calc Percent (0)" xfId="1044" xr:uid="{F27F4BFF-F87C-469A-B5E2-6FBBE644C3D5}"/>
    <cellStyle name="Calc Percent (1)" xfId="1045" xr:uid="{C455DA33-B815-4C8E-9281-438BC82395DE}"/>
    <cellStyle name="Calc Percent (2)" xfId="1046" xr:uid="{1353C8FD-5418-4DF4-A7D2-BFF86C961D37}"/>
    <cellStyle name="Calc Units (0)" xfId="1047" xr:uid="{C2122D9B-3A49-43F3-8512-633BA4869156}"/>
    <cellStyle name="Calc Units (1)" xfId="1048" xr:uid="{32AEB067-EFBD-4FD6-B2E0-5B4C83FA5088}"/>
    <cellStyle name="Calc Units (2)" xfId="1049" xr:uid="{8DADDC3C-E262-4ED1-99B0-E6A4290807EC}"/>
    <cellStyle name="Calculation" xfId="51" xr:uid="{889C6FFA-B30D-4972-A1EB-E4D3CB66C728}"/>
    <cellStyle name="Calculation 10" xfId="1947" xr:uid="{66EE4C33-C447-4063-9C42-BD769C347A38}"/>
    <cellStyle name="Calculation 10 2" xfId="3821" xr:uid="{1B3D9EA6-3007-433A-843D-C11C231AB245}"/>
    <cellStyle name="Calculation 11" xfId="2338" xr:uid="{B5CBBA69-36D5-4B77-B238-C6C484A541DC}"/>
    <cellStyle name="Calculation 11 2" xfId="4204" xr:uid="{AACE28F0-AF32-429B-8DBD-875CF5D0CD22}"/>
    <cellStyle name="Calculation 12" xfId="2653" xr:uid="{3BE2DE77-010D-4BF3-9E4F-F865D79C270E}"/>
    <cellStyle name="Calculation 12 2" xfId="4512" xr:uid="{043CA226-0322-40D8-8863-01DA205AAE8F}"/>
    <cellStyle name="Calculation 13" xfId="1751" xr:uid="{C2801D9A-CA3A-4648-BA37-B0E7538E2605}"/>
    <cellStyle name="Calculation 13 2" xfId="3630" xr:uid="{68EA6C47-A2B9-4E3C-A5F7-ADAB94653CB4}"/>
    <cellStyle name="Calculation 14" xfId="2003" xr:uid="{FDD1AB52-7045-4987-9D76-B9EAE70AAB8A}"/>
    <cellStyle name="Calculation 14 2" xfId="3875" xr:uid="{395911B3-BB41-4E0F-BE70-4D6F0FD5941D}"/>
    <cellStyle name="Calculation 15" xfId="2904" xr:uid="{5EA45137-1642-43C3-A627-9647382BA978}"/>
    <cellStyle name="Calculation 15 2" xfId="4760" xr:uid="{467BA4AD-D4B3-42ED-BC11-ED17A883D537}"/>
    <cellStyle name="Calculation 16" xfId="3074" xr:uid="{033B1C15-3915-4CAC-B6A4-B96F0274503E}"/>
    <cellStyle name="Calculation 16 2" xfId="4929" xr:uid="{8033223E-ADAA-4221-BD2C-4882E01E8619}"/>
    <cellStyle name="Calculation 17" xfId="3069" xr:uid="{9AB0450E-1374-4003-88F9-882DE54561F6}"/>
    <cellStyle name="Calculation 17 2" xfId="4925" xr:uid="{20BFAD77-42E8-47EC-A52D-47D35F3DF9EC}"/>
    <cellStyle name="Calculation 18" xfId="2328" xr:uid="{CF727613-6566-45A6-A45C-2370187329B0}"/>
    <cellStyle name="Calculation 18 2" xfId="4195" xr:uid="{09B3C708-5C78-4C59-A192-060489211F04}"/>
    <cellStyle name="Calculation 19" xfId="2474" xr:uid="{5F11C7C0-F536-47B2-8355-DC7AB735F7CB}"/>
    <cellStyle name="Calculation 19 2" xfId="4335" xr:uid="{D29AA372-261A-449B-B77C-A18A0BC97DDC}"/>
    <cellStyle name="Calculation 2" xfId="1050" xr:uid="{3E2780D3-FBC5-4FC1-A4FB-BF950E57F6F5}"/>
    <cellStyle name="Calculation 20" xfId="3169" xr:uid="{D0988699-ECB3-44B0-810A-025496CA99A2}"/>
    <cellStyle name="Calculation 20 2" xfId="5022" xr:uid="{42AB8CD3-A72D-45F1-AB43-11896EE30124}"/>
    <cellStyle name="Calculation 21" xfId="1904" xr:uid="{A4237F53-24C7-4BA2-B21F-1D438FDB6E46}"/>
    <cellStyle name="Calculation 21 2" xfId="3779" xr:uid="{A0971684-E05A-4682-B055-FAAFCCDDEEF2}"/>
    <cellStyle name="Calculation 22" xfId="3184" xr:uid="{8D3DD871-3055-42AA-AAC0-C6D68BC274FE}"/>
    <cellStyle name="Calculation 22 2" xfId="5037" xr:uid="{B63CE3F0-996F-45DC-B971-153CFDB49006}"/>
    <cellStyle name="Calculation 23" xfId="1839" xr:uid="{FC935DC3-0985-4222-B7A1-98080FD0917D}"/>
    <cellStyle name="Calculation 23 2" xfId="3717" xr:uid="{1031D628-0FDC-43E4-BEF7-9A5ED90A4CF8}"/>
    <cellStyle name="Calculation 24" xfId="3188" xr:uid="{4D088F07-78A3-4964-9E41-8FF78C09C418}"/>
    <cellStyle name="Calculation 24 2" xfId="5041" xr:uid="{5A05D636-4E94-476E-9912-9C717FC6F2CF}"/>
    <cellStyle name="Calculation 3" xfId="1051" xr:uid="{1651674A-2DBA-449B-9B60-00DA3588F7C5}"/>
    <cellStyle name="Calculation 3 10" xfId="2134" xr:uid="{D421215F-D87C-4810-BC05-FDDA9163E3B9}"/>
    <cellStyle name="Calculation 3 10 2" xfId="4003" xr:uid="{A7892B0C-FA2D-4750-9DD5-52FE191B8425}"/>
    <cellStyle name="Calculation 3 11" xfId="1945" xr:uid="{2AE250F2-15A8-4B28-8FF4-05C38E1BCAF3}"/>
    <cellStyle name="Calculation 3 11 2" xfId="3819" xr:uid="{878667DE-7245-4980-AF9C-07B9CAAAF79B}"/>
    <cellStyle name="Calculation 3 12" xfId="2036" xr:uid="{A0B4307B-E003-4905-B4DE-3C8B30CC0A25}"/>
    <cellStyle name="Calculation 3 12 2" xfId="3906" xr:uid="{7DC54215-134F-4242-A596-1B1A20279479}"/>
    <cellStyle name="Calculation 3 13" xfId="2196" xr:uid="{A33E9058-7B41-4D4A-86C2-C2C4E3D30468}"/>
    <cellStyle name="Calculation 3 13 2" xfId="4064" xr:uid="{FCE54A18-3C03-4A88-892A-6BFC178E1E7A}"/>
    <cellStyle name="Calculation 3 14" xfId="2155" xr:uid="{2D906596-5BB9-453F-B4D7-E8B17C173D2C}"/>
    <cellStyle name="Calculation 3 14 2" xfId="4024" xr:uid="{76EC17E0-3781-4632-8475-135EAF9CBAAF}"/>
    <cellStyle name="Calculation 3 15" xfId="2321" xr:uid="{9ABFF81A-37D8-47F3-BA29-B4AD6ABDF49A}"/>
    <cellStyle name="Calculation 3 15 2" xfId="4188" xr:uid="{526FFA15-86FA-495A-815E-2D49D526D619}"/>
    <cellStyle name="Calculation 3 16" xfId="3210" xr:uid="{96D2717F-EBBA-4C4D-8DF7-9B768BB6ED5A}"/>
    <cellStyle name="Calculation 3 16 2" xfId="5062" xr:uid="{1084A2E7-118E-4C21-81CE-CEFFCD1A78D7}"/>
    <cellStyle name="Calculation 3 17" xfId="2416" xr:uid="{E663F84B-C98E-4DE6-BF3A-FC0C08C904C4}"/>
    <cellStyle name="Calculation 3 17 2" xfId="4278" xr:uid="{2B631672-610A-4F4B-A19C-5DE7DA65C7CE}"/>
    <cellStyle name="Calculation 3 18" xfId="2379" xr:uid="{77C74DB8-A307-4500-AAED-FB78186B4C80}"/>
    <cellStyle name="Calculation 3 18 2" xfId="4242" xr:uid="{D363CB3E-84DD-494D-885E-E535F03AF36A}"/>
    <cellStyle name="Calculation 3 19" xfId="3183" xr:uid="{7347C27B-DF09-465A-A0CC-9689D2C4EFF6}"/>
    <cellStyle name="Calculation 3 19 2" xfId="5036" xr:uid="{385EDEDA-6057-40D7-B3FC-D95A1CF8356F}"/>
    <cellStyle name="Calculation 3 2" xfId="1564" xr:uid="{8AFE40DA-50F9-4B4D-9477-0BC037E6AA3F}"/>
    <cellStyle name="Calculation 3 2 10" xfId="2309" xr:uid="{6B6A13DD-A48E-4ED3-ABF0-C24887CDC10E}"/>
    <cellStyle name="Calculation 3 2 10 2" xfId="4176" xr:uid="{78E0C2DC-85F0-456B-A24C-185D6508A04F}"/>
    <cellStyle name="Calculation 3 2 11" xfId="2684" xr:uid="{AF06C19C-9235-4782-A7C0-BA118D691391}"/>
    <cellStyle name="Calculation 3 2 11 2" xfId="4541" xr:uid="{C06F3088-AE19-40FA-B58B-4F829CEF0B67}"/>
    <cellStyle name="Calculation 3 2 12" xfId="2827" xr:uid="{32AE34D6-7127-490E-85E5-CC257C36F706}"/>
    <cellStyle name="Calculation 3 2 12 2" xfId="4684" xr:uid="{FC8EFF8A-C94E-4544-B2B2-68BD83CDB469}"/>
    <cellStyle name="Calculation 3 2 13" xfId="2399" xr:uid="{D60689EB-E256-4E27-BD47-85D26619860D}"/>
    <cellStyle name="Calculation 3 2 13 2" xfId="4261" xr:uid="{BAA89180-7A07-47FD-99B1-A9393D7691AD}"/>
    <cellStyle name="Calculation 3 2 14" xfId="3257" xr:uid="{8C8A7CED-9DD1-42B3-AC2D-1225F4F2C38D}"/>
    <cellStyle name="Calculation 3 2 14 2" xfId="5109" xr:uid="{6D05997E-4115-4D6B-B2C6-0546F86558D8}"/>
    <cellStyle name="Calculation 3 2 15" xfId="3343" xr:uid="{B8FEB603-ECC9-4D63-907D-AF41B4590CFC}"/>
    <cellStyle name="Calculation 3 2 15 2" xfId="5195" xr:uid="{C1844957-FFE2-4278-B151-0C57C85250E9}"/>
    <cellStyle name="Calculation 3 2 16" xfId="1935" xr:uid="{434EE4AD-7DD8-4ABE-BEA5-9A444073342F}"/>
    <cellStyle name="Calculation 3 2 16 2" xfId="3809" xr:uid="{E7E18E2F-8C02-4490-8EA6-450402FBBE32}"/>
    <cellStyle name="Calculation 3 2 17" xfId="3162" xr:uid="{DCF1B58B-8B10-4566-83A7-3995875C3734}"/>
    <cellStyle name="Calculation 3 2 17 2" xfId="5015" xr:uid="{C304B3F2-2115-44C9-B7DD-0F10FF4C5444}"/>
    <cellStyle name="Calculation 3 2 18" xfId="3458" xr:uid="{0DE63FBA-A8E7-43DA-83E6-5F3FD576833D}"/>
    <cellStyle name="Calculation 3 2 18 2" xfId="5310" xr:uid="{F4854042-CD74-4414-B9E4-C447D3A833F9}"/>
    <cellStyle name="Calculation 3 2 19" xfId="2699" xr:uid="{518FE27C-CF6F-4FB5-8988-43406028154F}"/>
    <cellStyle name="Calculation 3 2 19 2" xfId="4556" xr:uid="{CDA971BF-3C70-4D90-BBD2-8E2F56D2B684}"/>
    <cellStyle name="Calculation 3 2 2" xfId="2535" xr:uid="{B29CB62B-B022-4DAF-BC45-78D1E28B76A0}"/>
    <cellStyle name="Calculation 3 2 2 2" xfId="4395" xr:uid="{FCA31DBF-9ADE-4710-9716-24B36D88DD13}"/>
    <cellStyle name="Calculation 3 2 3" xfId="2607" xr:uid="{A74930B9-EDD9-427B-BD73-09D4519F9BFE}"/>
    <cellStyle name="Calculation 3 2 3 2" xfId="4466" xr:uid="{A048EFD4-ACCC-4A47-8D1C-DA34AC34676A}"/>
    <cellStyle name="Calculation 3 2 4" xfId="1700" xr:uid="{233C824B-2CCD-4A8C-B4DA-F352DAA027E7}"/>
    <cellStyle name="Calculation 3 2 4 2" xfId="3579" xr:uid="{C743D07B-F7EF-47F9-9DE1-D3BF617B060C}"/>
    <cellStyle name="Calculation 3 2 5" xfId="2779" xr:uid="{F754CD85-7B9B-4D83-A8CA-4C932CF35F42}"/>
    <cellStyle name="Calculation 3 2 5 2" xfId="4636" xr:uid="{45E9839D-C28E-495A-A936-9B2CA7055927}"/>
    <cellStyle name="Calculation 3 2 6" xfId="2854" xr:uid="{F39CB134-36DB-450A-9919-CE94BBF46AC4}"/>
    <cellStyle name="Calculation 3 2 6 2" xfId="4710" xr:uid="{1A6C21E0-C20A-40AD-B2F0-F3BE6D2EBFD8}"/>
    <cellStyle name="Calculation 3 2 7" xfId="2941" xr:uid="{D4C7409D-04A6-4622-8988-6BEE3C1B1319}"/>
    <cellStyle name="Calculation 3 2 7 2" xfId="4797" xr:uid="{25447A76-353D-4652-B3EE-A37730922FE9}"/>
    <cellStyle name="Calculation 3 2 8" xfId="3030" xr:uid="{13CA891E-AB55-4E8A-A77B-601CC584130F}"/>
    <cellStyle name="Calculation 3 2 8 2" xfId="4886" xr:uid="{332097E5-16C9-4385-AAF3-FF8A271D296F}"/>
    <cellStyle name="Calculation 3 2 9" xfId="3099" xr:uid="{DC08E585-21EC-47A0-AE90-C4160840C659}"/>
    <cellStyle name="Calculation 3 2 9 2" xfId="4954" xr:uid="{B657DE5E-3414-48BF-8EF2-BA2F12E5F3EE}"/>
    <cellStyle name="Calculation 3 20" xfId="3414" xr:uid="{88DECFA0-F4F9-438B-86DB-0BA6B3CA5E03}"/>
    <cellStyle name="Calculation 3 20 2" xfId="5266" xr:uid="{521758F1-835F-4BCD-B622-F958CD7FD88C}"/>
    <cellStyle name="Calculation 3 21" xfId="2123" xr:uid="{72AEF19D-6E6B-48C0-B909-618E70911A42}"/>
    <cellStyle name="Calculation 3 21 2" xfId="3992" xr:uid="{6F04CEAF-2942-4193-A2B0-440D905FA5C5}"/>
    <cellStyle name="Calculation 3 3" xfId="1607" xr:uid="{500A6E02-1922-408C-A8EA-98FEA99BF62E}"/>
    <cellStyle name="Calculation 3 3 10" xfId="1809" xr:uid="{2FC2EA3F-03AE-4582-B896-1E821C1DFAE9}"/>
    <cellStyle name="Calculation 3 3 10 2" xfId="3688" xr:uid="{5E1BBBC1-F0FF-4A15-92C5-188CC4D79D2A}"/>
    <cellStyle name="Calculation 3 3 11" xfId="1891" xr:uid="{C7D3DAC9-8CB0-4745-ADCE-2B6380D93CE2}"/>
    <cellStyle name="Calculation 3 3 11 2" xfId="3767" xr:uid="{A2E59693-4B65-4437-93AB-4A693524CA3A}"/>
    <cellStyle name="Calculation 3 3 12" xfId="1845" xr:uid="{AB8DE9EE-CEAE-47C3-B859-6242288A7073}"/>
    <cellStyle name="Calculation 3 3 12 2" xfId="3723" xr:uid="{2DC46A89-B077-455C-9AFB-F2EF2BAAA25A}"/>
    <cellStyle name="Calculation 3 3 13" xfId="3129" xr:uid="{DD66D9C2-4259-4A51-A444-EED1162F58B2}"/>
    <cellStyle name="Calculation 3 3 13 2" xfId="4984" xr:uid="{0DE19768-9378-4C6A-90F1-BA803BD560FB}"/>
    <cellStyle name="Calculation 3 3 14" xfId="3297" xr:uid="{E906E6A2-F784-4DB7-9758-EE34F20C5A42}"/>
    <cellStyle name="Calculation 3 3 14 2" xfId="5149" xr:uid="{B23092C4-C325-4F16-91C4-6D5DAEC70505}"/>
    <cellStyle name="Calculation 3 3 15" xfId="3382" xr:uid="{B0BE3B93-D5FA-4CB4-AC2C-F70833B72833}"/>
    <cellStyle name="Calculation 3 3 15 2" xfId="5234" xr:uid="{7A6EC4B9-D85F-4E4A-BEB3-0D47219B2CF0}"/>
    <cellStyle name="Calculation 3 3 16" xfId="3221" xr:uid="{DEF69E64-23F3-4076-9E17-98B02A2BF156}"/>
    <cellStyle name="Calculation 3 3 16 2" xfId="5073" xr:uid="{1CDDB47C-4829-4AFB-9290-23B2DA9F31B0}"/>
    <cellStyle name="Calculation 3 3 17" xfId="1658" xr:uid="{493CA8D3-E5B6-4B34-8946-ED9CEE0ED5F8}"/>
    <cellStyle name="Calculation 3 3 17 2" xfId="3537" xr:uid="{8DF93FEF-FE4F-4A9C-9359-83B5BF3D82FA}"/>
    <cellStyle name="Calculation 3 3 18" xfId="3497" xr:uid="{F8B138BF-80C6-46B1-9964-048741907933}"/>
    <cellStyle name="Calculation 3 3 18 2" xfId="5349" xr:uid="{24842169-67D4-4A99-A4C3-70BD6FBDD0F6}"/>
    <cellStyle name="Calculation 3 3 19" xfId="3201" xr:uid="{1D9A20DA-6173-4F95-B5EB-5A8A55C97599}"/>
    <cellStyle name="Calculation 3 3 19 2" xfId="5053" xr:uid="{6728B090-19F4-4A8E-ADBC-87E42028FC8A}"/>
    <cellStyle name="Calculation 3 3 2" xfId="2572" xr:uid="{8505CF85-9C0E-40D9-9BC8-88F4132A6B72}"/>
    <cellStyle name="Calculation 3 3 2 2" xfId="4431" xr:uid="{AF59F287-19DD-453B-88B3-79DC129C84FE}"/>
    <cellStyle name="Calculation 3 3 3" xfId="2648" xr:uid="{620F6F2C-9CDB-4346-A978-AD0DD8D4FE52}"/>
    <cellStyle name="Calculation 3 3 3 2" xfId="4507" xr:uid="{19585A30-664C-4B73-B45C-081154E4DF3D}"/>
    <cellStyle name="Calculation 3 3 4" xfId="1715" xr:uid="{38DC08F1-5641-4AC2-BDB1-1E6276AAE096}"/>
    <cellStyle name="Calculation 3 3 4 2" xfId="3594" xr:uid="{1FDC254E-1EAD-4E44-A59F-04EF2BEF1417}"/>
    <cellStyle name="Calculation 3 3 5" xfId="2816" xr:uid="{D55B4582-D151-42C0-A92E-1FAC65CEBCD6}"/>
    <cellStyle name="Calculation 3 3 5 2" xfId="4673" xr:uid="{D7B22700-21F2-4788-AFBC-EC1565D22B21}"/>
    <cellStyle name="Calculation 3 3 6" xfId="2897" xr:uid="{FFC8DA32-83AC-42C6-A90B-F22F79CF1740}"/>
    <cellStyle name="Calculation 3 3 6 2" xfId="4753" xr:uid="{79862036-4A7C-4FBF-920E-5CEE224C2317}"/>
    <cellStyle name="Calculation 3 3 7" xfId="2979" xr:uid="{CF7FB173-C430-4777-BA2C-6AEEEB972E7A}"/>
    <cellStyle name="Calculation 3 3 7 2" xfId="4835" xr:uid="{A5345179-7A9D-4595-A677-D96B7ED74599}"/>
    <cellStyle name="Calculation 3 3 8" xfId="3063" xr:uid="{30281D2F-7E8D-4BCA-B89C-1208D37F69F6}"/>
    <cellStyle name="Calculation 3 3 8 2" xfId="4919" xr:uid="{1E6A8BEF-9B76-401E-B1F1-ED484BCC198F}"/>
    <cellStyle name="Calculation 3 3 9" xfId="3134" xr:uid="{B224378C-FF3D-40C2-A218-60CBEF89169E}"/>
    <cellStyle name="Calculation 3 3 9 2" xfId="4988" xr:uid="{830B98ED-4F39-4B20-BB22-1FC77889F208}"/>
    <cellStyle name="Calculation 3 4" xfId="2217" xr:uid="{3E3B64C8-591F-463C-863C-A0408FE3A63C}"/>
    <cellStyle name="Calculation 3 4 2" xfId="4085" xr:uid="{6238CE5E-FDC5-4C2F-A2A1-38BE57820D5C}"/>
    <cellStyle name="Calculation 3 5" xfId="2034" xr:uid="{F66D4464-9A26-4937-8965-3B08DF48B8CE}"/>
    <cellStyle name="Calculation 3 5 2" xfId="3904" xr:uid="{D57A26EC-3166-4FCE-9325-FAB686FB2CE5}"/>
    <cellStyle name="Calculation 3 6" xfId="2116" xr:uid="{7C62FEA4-1ECB-42AF-B404-39B5F5C71675}"/>
    <cellStyle name="Calculation 3 6 2" xfId="3985" xr:uid="{24936F66-A601-46A2-984B-4BE03F5B101E}"/>
    <cellStyle name="Calculation 3 7" xfId="2703" xr:uid="{1DB9999A-E697-43E1-A077-7AB0D59AE480}"/>
    <cellStyle name="Calculation 3 7 2" xfId="4560" xr:uid="{AB84D936-47E2-4F35-9C0F-7FB766D4314C}"/>
    <cellStyle name="Calculation 3 8" xfId="2128" xr:uid="{E3B179C4-E25F-4FBD-8798-4FB98C81F608}"/>
    <cellStyle name="Calculation 3 8 2" xfId="3997" xr:uid="{1A5AFF01-2DB8-4B83-92A0-D4CA779F431D}"/>
    <cellStyle name="Calculation 3 9" xfId="2673" xr:uid="{B6B0312F-F08A-4FE6-A91F-CA1999CE447D}"/>
    <cellStyle name="Calculation 3 9 2" xfId="4530" xr:uid="{FC4BBDAB-34E7-466A-AEF6-99198CAF2722}"/>
    <cellStyle name="Calculation 4" xfId="1052" xr:uid="{9CB61873-500F-46AC-AD33-57CEC626C4BF}"/>
    <cellStyle name="Calculation 4 10" xfId="2483" xr:uid="{A349245D-0219-4052-8F99-9408CD42FC2A}"/>
    <cellStyle name="Calculation 4 10 2" xfId="4344" xr:uid="{22F88DAB-2683-4CFC-BFF4-0678CD4498A6}"/>
    <cellStyle name="Calculation 4 11" xfId="2267" xr:uid="{F7AA77B1-E863-4559-B0DB-E8E0F003A4B0}"/>
    <cellStyle name="Calculation 4 11 2" xfId="4135" xr:uid="{FA6F4E3E-7CB9-44FC-9D19-A5B3A6BE426E}"/>
    <cellStyle name="Calculation 4 12" xfId="1865" xr:uid="{CCAA3626-3277-4EE5-82E3-0A20C10B9DCF}"/>
    <cellStyle name="Calculation 4 12 2" xfId="3743" xr:uid="{D2322CE3-4A2E-4748-840D-D2961C789630}"/>
    <cellStyle name="Calculation 4 13" xfId="2197" xr:uid="{C5093FFD-B54F-4020-A0AA-270682066148}"/>
    <cellStyle name="Calculation 4 13 2" xfId="4065" xr:uid="{406149A0-67DC-486A-886B-9982B6D85362}"/>
    <cellStyle name="Calculation 4 14" xfId="2156" xr:uid="{0CE583EF-916E-4288-9614-D74FF468F2CC}"/>
    <cellStyle name="Calculation 4 14 2" xfId="4025" xr:uid="{1D3DAD93-6246-4EF3-8B13-A8E3BFFD5153}"/>
    <cellStyle name="Calculation 4 15" xfId="2352" xr:uid="{081CD7C8-C3C3-4F56-9B76-DF1616B507D6}"/>
    <cellStyle name="Calculation 4 15 2" xfId="4217" xr:uid="{4BF3B4EC-4CE7-4EF1-96BE-CA86F465443C}"/>
    <cellStyle name="Calculation 4 16" xfId="3209" xr:uid="{F66D5D1F-E12B-45AB-903E-EE492EACF0D9}"/>
    <cellStyle name="Calculation 4 16 2" xfId="5061" xr:uid="{F695C563-B601-48B1-A5CC-978C605BD82A}"/>
    <cellStyle name="Calculation 4 17" xfId="2135" xr:uid="{057C5AD2-3450-4365-AB4A-F71BDB798A36}"/>
    <cellStyle name="Calculation 4 17 2" xfId="4004" xr:uid="{3656D72F-F3D2-4943-97A3-AF279B0399FE}"/>
    <cellStyle name="Calculation 4 18" xfId="2126" xr:uid="{BB971E62-006D-4DF2-934E-8754D8B0628A}"/>
    <cellStyle name="Calculation 4 18 2" xfId="3995" xr:uid="{40DEDD09-7C8B-43AD-8A10-4DBCD7EA13DF}"/>
    <cellStyle name="Calculation 4 19" xfId="3156" xr:uid="{5FBFA1E0-5ECE-4E83-AD60-874C88707E10}"/>
    <cellStyle name="Calculation 4 19 2" xfId="5009" xr:uid="{8D7332A2-BEEE-432C-AB06-AC2AF0E011B6}"/>
    <cellStyle name="Calculation 4 2" xfId="1565" xr:uid="{BA556F55-1991-4227-8F74-A050CBE935D3}"/>
    <cellStyle name="Calculation 4 2 10" xfId="2466" xr:uid="{FA19E0B3-0967-4FA0-9DEB-6D22623180E5}"/>
    <cellStyle name="Calculation 4 2 10 2" xfId="4327" xr:uid="{822DF155-C4E9-4D59-B9EC-EC7DD3E285BD}"/>
    <cellStyle name="Calculation 4 2 11" xfId="1906" xr:uid="{F11A0E2F-05B5-4D0B-B67D-8F8D7F78434A}"/>
    <cellStyle name="Calculation 4 2 11 2" xfId="3781" xr:uid="{17ACBDA3-1D91-4CEF-9A29-E5615538A5C9}"/>
    <cellStyle name="Calculation 4 2 12" xfId="2303" xr:uid="{19DE2001-CB87-44A0-AE0D-F229ED19FB64}"/>
    <cellStyle name="Calculation 4 2 12 2" xfId="4170" xr:uid="{3EBB6122-67A8-41A9-A574-D610118EB3A7}"/>
    <cellStyle name="Calculation 4 2 13" xfId="1787" xr:uid="{AA7A32E3-64A8-4A7D-A54F-14FBC8AB35EB}"/>
    <cellStyle name="Calculation 4 2 13 2" xfId="3666" xr:uid="{6D6204EE-D8EB-4A37-91D1-092AA5E1F0C6}"/>
    <cellStyle name="Calculation 4 2 14" xfId="3258" xr:uid="{053EFCA1-464B-4D1F-A052-41D1406DBEF4}"/>
    <cellStyle name="Calculation 4 2 14 2" xfId="5110" xr:uid="{BB143867-50C0-40A5-98B0-8FEAF70B498A}"/>
    <cellStyle name="Calculation 4 2 15" xfId="3344" xr:uid="{8940B99B-2E49-4503-ACBD-0D42F11B3727}"/>
    <cellStyle name="Calculation 4 2 15 2" xfId="5196" xr:uid="{B51A9BC1-9CB0-451F-9C1D-C2D53FA138B4}"/>
    <cellStyle name="Calculation 4 2 16" xfId="2083" xr:uid="{99ADC8F8-4B37-4244-B85C-ED7CDCBB560F}"/>
    <cellStyle name="Calculation 4 2 16 2" xfId="3952" xr:uid="{64461840-7299-4DEB-80A2-27B3896EBF2F}"/>
    <cellStyle name="Calculation 4 2 17" xfId="3135" xr:uid="{0588D060-3E6E-4424-A03F-890309643A0A}"/>
    <cellStyle name="Calculation 4 2 17 2" xfId="4989" xr:uid="{7C1FA61F-6FD1-4EF3-AA81-0BE1B92A4D9E}"/>
    <cellStyle name="Calculation 4 2 18" xfId="3459" xr:uid="{92A64A64-01E6-4572-B745-81968A2B3451}"/>
    <cellStyle name="Calculation 4 2 18 2" xfId="5311" xr:uid="{1A9206CC-D5FF-4E40-91F9-5771091AA5B0}"/>
    <cellStyle name="Calculation 4 2 19" xfId="2885" xr:uid="{099CF740-34D2-4813-B663-EBBAC75BD4FD}"/>
    <cellStyle name="Calculation 4 2 19 2" xfId="4741" xr:uid="{1F124476-AF5B-495F-AA06-CE426160D452}"/>
    <cellStyle name="Calculation 4 2 2" xfId="2536" xr:uid="{E2E936B3-3EA5-4B80-B68A-378ED9C5025A}"/>
    <cellStyle name="Calculation 4 2 2 2" xfId="4396" xr:uid="{0B1BCA11-BD74-489B-9530-A5A8C87FE2EC}"/>
    <cellStyle name="Calculation 4 2 3" xfId="2608" xr:uid="{44931C4D-35D2-4E60-A249-F2FC679995DA}"/>
    <cellStyle name="Calculation 4 2 3 2" xfId="4467" xr:uid="{500BBCBE-A7A0-475B-B13E-E935C9FA6BDF}"/>
    <cellStyle name="Calculation 4 2 4" xfId="1674" xr:uid="{AD1059E9-9567-4B2D-8824-3AE3E33E803B}"/>
    <cellStyle name="Calculation 4 2 4 2" xfId="3553" xr:uid="{E13FB61F-A9C2-4201-BCA9-F49E73F97665}"/>
    <cellStyle name="Calculation 4 2 5" xfId="2780" xr:uid="{F7969E62-BE2B-4573-84A0-C8C06E7A671D}"/>
    <cellStyle name="Calculation 4 2 5 2" xfId="4637" xr:uid="{82366194-B2E7-4642-ADEE-DB36D7ACF092}"/>
    <cellStyle name="Calculation 4 2 6" xfId="2855" xr:uid="{B3E3E2A2-2A48-4318-B44D-DCD0890906FB}"/>
    <cellStyle name="Calculation 4 2 6 2" xfId="4711" xr:uid="{2A7E9672-146F-44DB-9E90-1A906D4A76CC}"/>
    <cellStyle name="Calculation 4 2 7" xfId="2942" xr:uid="{574096EB-DC83-481E-96EA-3E2F7E6FFB39}"/>
    <cellStyle name="Calculation 4 2 7 2" xfId="4798" xr:uid="{3D5B373C-29E7-422E-A805-81CB8A3AF3B9}"/>
    <cellStyle name="Calculation 4 2 8" xfId="3031" xr:uid="{797897B8-EB33-4008-9539-A27E7B21AACD}"/>
    <cellStyle name="Calculation 4 2 8 2" xfId="4887" xr:uid="{3AF1E9B2-0576-4A4A-9909-5B05167400A0}"/>
    <cellStyle name="Calculation 4 2 9" xfId="3100" xr:uid="{E4508D58-BB6A-4C9E-A84E-0851246FC5A0}"/>
    <cellStyle name="Calculation 4 2 9 2" xfId="4955" xr:uid="{2A69E895-5BBA-4034-ADCE-C6CCDCFB92E9}"/>
    <cellStyle name="Calculation 4 20" xfId="3425" xr:uid="{AE97549D-30B4-4F7B-8FB3-E195E7A8B7E2}"/>
    <cellStyle name="Calculation 4 20 2" xfId="5277" xr:uid="{2BFE21E8-252C-4014-B229-0F1DCECED1EE}"/>
    <cellStyle name="Calculation 4 21" xfId="3178" xr:uid="{927BE155-B59B-42F8-9B2D-73C2E60002C3}"/>
    <cellStyle name="Calculation 4 21 2" xfId="5031" xr:uid="{2D1AF7FF-E4F4-4AAD-B464-CDBB4AA6D49D}"/>
    <cellStyle name="Calculation 4 3" xfId="1563" xr:uid="{5525DE8F-B850-4F5F-A699-FEAC231BDF3F}"/>
    <cellStyle name="Calculation 4 3 10" xfId="2374" xr:uid="{FE04A24A-3083-4F4A-8F93-7D06C2ED1D4B}"/>
    <cellStyle name="Calculation 4 3 10 2" xfId="4238" xr:uid="{0CD311F5-2A4B-49B0-93B4-1619D8CA8825}"/>
    <cellStyle name="Calculation 4 3 11" xfId="2442" xr:uid="{D4CF51AA-AF0F-476F-8624-60F180F7D15A}"/>
    <cellStyle name="Calculation 4 3 11 2" xfId="4303" xr:uid="{296C7793-2E8F-4273-991C-964D591AC64F}"/>
    <cellStyle name="Calculation 4 3 12" xfId="2498" xr:uid="{95033D26-088B-4D55-A135-F2EE728FAA5E}"/>
    <cellStyle name="Calculation 4 3 12 2" xfId="4359" xr:uid="{24C46F30-5C41-44FA-9B02-AE92A8D0864B}"/>
    <cellStyle name="Calculation 4 3 13" xfId="2056" xr:uid="{D4449462-9E9D-44E0-843A-9569E6F53627}"/>
    <cellStyle name="Calculation 4 3 13 2" xfId="3925" xr:uid="{1F4FE294-8345-4B67-AC54-008DE5CD9028}"/>
    <cellStyle name="Calculation 4 3 14" xfId="3256" xr:uid="{0B09279D-4081-4147-82FF-CD8A345A68DA}"/>
    <cellStyle name="Calculation 4 3 14 2" xfId="5108" xr:uid="{275DEAA7-3649-4B33-837F-5B3C1C94B31E}"/>
    <cellStyle name="Calculation 4 3 15" xfId="3342" xr:uid="{6DAFA49A-8F46-49AF-9354-055B53D8EBA6}"/>
    <cellStyle name="Calculation 4 3 15 2" xfId="5194" xr:uid="{806A0D52-D4C9-422A-9EFA-E1CC374E586F}"/>
    <cellStyle name="Calculation 4 3 16" xfId="2903" xr:uid="{05D7E03E-B423-49B6-949B-3B86E31FE116}"/>
    <cellStyle name="Calculation 4 3 16 2" xfId="4759" xr:uid="{8876495B-5FD4-4C38-B184-E70D4747E0FF}"/>
    <cellStyle name="Calculation 4 3 17" xfId="1752" xr:uid="{07FCFE55-4F1D-4459-8354-AE6E4AD6595A}"/>
    <cellStyle name="Calculation 4 3 17 2" xfId="3631" xr:uid="{B524D60D-1611-415E-9013-C3AFA680B97A}"/>
    <cellStyle name="Calculation 4 3 18" xfId="3457" xr:uid="{14E66BCD-AB27-4B1C-B5A8-50FDFA4C47CB}"/>
    <cellStyle name="Calculation 4 3 18 2" xfId="5309" xr:uid="{F47DFE26-3282-4DD0-A015-465A97CB48DB}"/>
    <cellStyle name="Calculation 4 3 19" xfId="2695" xr:uid="{E3E361EF-A058-4785-B097-5FD233043BB3}"/>
    <cellStyle name="Calculation 4 3 19 2" xfId="4552" xr:uid="{E609CC5D-DF4F-4680-88E2-E12EE069970D}"/>
    <cellStyle name="Calculation 4 3 2" xfId="2534" xr:uid="{8583AF70-3756-44CF-ADD2-306EB3458470}"/>
    <cellStyle name="Calculation 4 3 2 2" xfId="4394" xr:uid="{B52476EA-16AD-4003-9D27-E5AF47CF7E21}"/>
    <cellStyle name="Calculation 4 3 3" xfId="2606" xr:uid="{DB795BC2-6F16-44FD-9917-FA4E7CFD9BB7}"/>
    <cellStyle name="Calculation 4 3 3 2" xfId="4465" xr:uid="{E98B8F30-9808-45FA-8F53-977200051969}"/>
    <cellStyle name="Calculation 4 3 4" xfId="2435" xr:uid="{02AFF947-E92B-495C-8956-38EBEB2D8022}"/>
    <cellStyle name="Calculation 4 3 4 2" xfId="4296" xr:uid="{264F6A30-CBA0-48F2-A991-691A695CFD0B}"/>
    <cellStyle name="Calculation 4 3 5" xfId="2778" xr:uid="{45B0ACB4-D514-4F4C-8645-12A57CF6EC20}"/>
    <cellStyle name="Calculation 4 3 5 2" xfId="4635" xr:uid="{6BA402B1-2D88-455C-A5B9-6B5FA809E66D}"/>
    <cellStyle name="Calculation 4 3 6" xfId="2853" xr:uid="{664FE95C-9B59-4B64-848F-161D6A6EB1E2}"/>
    <cellStyle name="Calculation 4 3 6 2" xfId="4709" xr:uid="{284DF1C5-F3DE-4300-99BA-C55377C64E9A}"/>
    <cellStyle name="Calculation 4 3 7" xfId="2940" xr:uid="{05EB4A5C-54F0-4210-9923-D64C395B6A63}"/>
    <cellStyle name="Calculation 4 3 7 2" xfId="4796" xr:uid="{4BD59FE6-F92B-4365-84F6-6EB7B93D6DAF}"/>
    <cellStyle name="Calculation 4 3 8" xfId="3029" xr:uid="{79A3AA09-57EC-4965-8FDC-C49B6D0BB224}"/>
    <cellStyle name="Calculation 4 3 8 2" xfId="4885" xr:uid="{B063F9C4-10CA-4B33-95D0-38D8117EA356}"/>
    <cellStyle name="Calculation 4 3 9" xfId="3098" xr:uid="{FBAB19F4-2788-4FDB-BA7C-7C39AEB86F2F}"/>
    <cellStyle name="Calculation 4 3 9 2" xfId="4953" xr:uid="{3CF32BFC-9FC8-460D-B6D3-0F77C5C5C2F6}"/>
    <cellStyle name="Calculation 4 4" xfId="2218" xr:uid="{C7E1A544-3885-4721-857E-9F58917F5EE9}"/>
    <cellStyle name="Calculation 4 4 2" xfId="4086" xr:uid="{92A2AA08-6275-4BEE-A512-4D64F3C5FC13}"/>
    <cellStyle name="Calculation 4 5" xfId="2033" xr:uid="{6394A167-60D7-4B5C-A2DF-BD5D20B002DD}"/>
    <cellStyle name="Calculation 4 5 2" xfId="3903" xr:uid="{3F1D3EAF-C655-4694-9A0A-D51FCA3EA83A}"/>
    <cellStyle name="Calculation 4 6" xfId="2115" xr:uid="{406E220C-7F91-4DFD-BD88-DF5E2CD17E2E}"/>
    <cellStyle name="Calculation 4 6 2" xfId="3984" xr:uid="{EB8FB7F7-9F1B-41FC-B142-A8394E11AC29}"/>
    <cellStyle name="Calculation 4 7" xfId="2667" xr:uid="{90E6BCAB-791A-4E5E-A328-05773017B23A}"/>
    <cellStyle name="Calculation 4 7 2" xfId="4524" xr:uid="{8807CB2D-FFB1-4C67-BEB1-BFFE1C59B38C}"/>
    <cellStyle name="Calculation 4 8" xfId="2127" xr:uid="{042A5D87-EA1E-44BF-96A2-53796AB53F2E}"/>
    <cellStyle name="Calculation 4 8 2" xfId="3996" xr:uid="{B65A7005-5397-4E57-BA09-EA0642FAE2CD}"/>
    <cellStyle name="Calculation 4 9" xfId="2727" xr:uid="{7D344615-3E92-4E04-B8E0-C32BF260CE6D}"/>
    <cellStyle name="Calculation 4 9 2" xfId="4584" xr:uid="{F3F4B034-0216-4F1B-84CF-B05A4C83B540}"/>
    <cellStyle name="Calculation 5" xfId="1526" xr:uid="{52FAF44F-67A7-4269-85B1-B2B5632288FA}"/>
    <cellStyle name="Calculation 5 10" xfId="2009" xr:uid="{E025BF3F-F1E0-4A9F-85DC-C29BC11ACBEC}"/>
    <cellStyle name="Calculation 5 10 2" xfId="3879" xr:uid="{B6634CB8-464D-4C4C-902F-FE81521EE7F0}"/>
    <cellStyle name="Calculation 5 11" xfId="1742" xr:uid="{7593EE0F-1802-4C73-A82A-E0BF504C861A}"/>
    <cellStyle name="Calculation 5 11 2" xfId="3621" xr:uid="{84DD6E85-AB8B-4CFA-872A-9CCBBF1F81D5}"/>
    <cellStyle name="Calculation 5 12" xfId="1858" xr:uid="{BC8A08D4-9FBD-48F6-B9D1-0D550A4EABAA}"/>
    <cellStyle name="Calculation 5 12 2" xfId="3736" xr:uid="{F6DFD4FE-5A2B-4D34-8326-5C828A5A8348}"/>
    <cellStyle name="Calculation 5 13" xfId="2990" xr:uid="{C3C62ED0-B2E4-4BD6-A31D-8A6C7499E3DE}"/>
    <cellStyle name="Calculation 5 13 2" xfId="4846" xr:uid="{319B6FA0-5839-47E9-BA2C-B73FB4AE2C86}"/>
    <cellStyle name="Calculation 5 14" xfId="3226" xr:uid="{F9E8411C-9499-4475-AD82-FBC26DBBDEDE}"/>
    <cellStyle name="Calculation 5 14 2" xfId="5078" xr:uid="{72FD1F1C-6322-4BED-8FFB-6FDDD7664BF6}"/>
    <cellStyle name="Calculation 5 15" xfId="3313" xr:uid="{ED226B5A-A16E-40B6-8DFC-9C4DDBABD053}"/>
    <cellStyle name="Calculation 5 15 2" xfId="5165" xr:uid="{090E8559-8B35-4120-BB27-3C6BADB4105F}"/>
    <cellStyle name="Calculation 5 16" xfId="2324" xr:uid="{86471610-4772-404B-B1AA-4C1D96CC0617}"/>
    <cellStyle name="Calculation 5 16 2" xfId="4191" xr:uid="{31FC8E72-7A01-4B7D-88C0-0B8865E4E5E8}"/>
    <cellStyle name="Calculation 5 17" xfId="2227" xr:uid="{85971A5A-2540-4D18-AEA1-FF184441E134}"/>
    <cellStyle name="Calculation 5 17 2" xfId="4095" xr:uid="{40E9E6F0-9514-4806-8465-6EBBDB10F7AD}"/>
    <cellStyle name="Calculation 5 18" xfId="2216" xr:uid="{7FE852F6-1540-443E-B774-3BD1D18CD6F2}"/>
    <cellStyle name="Calculation 5 18 2" xfId="4084" xr:uid="{3D5F3C5A-A89B-4B1D-A230-2F03B48A1EE4}"/>
    <cellStyle name="Calculation 5 19" xfId="3413" xr:uid="{3806982B-B677-4056-A357-021FC0B7A62F}"/>
    <cellStyle name="Calculation 5 19 2" xfId="5265" xr:uid="{C9A67885-8083-455D-8C64-927D6248BEFB}"/>
    <cellStyle name="Calculation 5 2" xfId="2502" xr:uid="{DAEEB02D-5767-4FBB-A098-D9B7600FC6BD}"/>
    <cellStyle name="Calculation 5 2 2" xfId="4363" xr:uid="{8B6B3C59-A67C-407A-8DC2-CA0066D82D9B}"/>
    <cellStyle name="Calculation 5 3" xfId="1764" xr:uid="{BF8BC239-7CDD-4FE0-8C14-64506B16A39F}"/>
    <cellStyle name="Calculation 5 3 2" xfId="3643" xr:uid="{10EF97D4-3EE0-47CC-AD77-DEABE30BD431}"/>
    <cellStyle name="Calculation 5 4" xfId="2471" xr:uid="{F1D06BDF-BE9D-4E24-9D3C-69D080FB401A}"/>
    <cellStyle name="Calculation 5 4 2" xfId="4332" xr:uid="{7F51D180-2492-4168-88B4-5E661830FE14}"/>
    <cellStyle name="Calculation 5 5" xfId="2749" xr:uid="{65B1935A-855B-4C41-905E-65C09EAEC265}"/>
    <cellStyle name="Calculation 5 5 2" xfId="4606" xr:uid="{D2FBE0D5-CF57-48B1-BF51-F07B6F25F0E8}"/>
    <cellStyle name="Calculation 5 6" xfId="1810" xr:uid="{FDF4DC22-E97C-4193-846A-310632BED52D}"/>
    <cellStyle name="Calculation 5 6 2" xfId="3689" xr:uid="{22B0BFEC-801E-4FC9-99EE-3401B4A64D52}"/>
    <cellStyle name="Calculation 5 7" xfId="2912" xr:uid="{57BA3B4F-1010-41C2-8D9B-191E03963167}"/>
    <cellStyle name="Calculation 5 7 2" xfId="4768" xr:uid="{C8C02835-9FB8-484D-A822-FD1A11458B46}"/>
    <cellStyle name="Calculation 5 8" xfId="3003" xr:uid="{991E52E4-B818-4C7D-88D4-3371ADB9DA87}"/>
    <cellStyle name="Calculation 5 8 2" xfId="4859" xr:uid="{E653AF10-3BF6-4EA5-AC06-3F4A90C00447}"/>
    <cellStyle name="Calculation 5 9" xfId="1635" xr:uid="{D10FD389-291C-45D9-B596-B75B2CC09F1C}"/>
    <cellStyle name="Calculation 5 9 2" xfId="3516" xr:uid="{CD3387E6-11E6-4448-ABCB-3B1FC2A5F45A}"/>
    <cellStyle name="Calculation 6" xfId="1598" xr:uid="{641B9FD4-9901-4024-B556-43714DB49552}"/>
    <cellStyle name="Calculation 6 10" xfId="1796" xr:uid="{66BA550B-75F9-4B82-9942-A97201A140CF}"/>
    <cellStyle name="Calculation 6 10 2" xfId="3675" xr:uid="{3CA75885-8F55-447E-9664-51712CDF8142}"/>
    <cellStyle name="Calculation 6 11" xfId="1729" xr:uid="{CFA03B67-EB10-437D-BDEE-C4F1E902217E}"/>
    <cellStyle name="Calculation 6 11 2" xfId="3608" xr:uid="{A5828807-8FA8-48C5-96CA-B596728EE00C}"/>
    <cellStyle name="Calculation 6 12" xfId="2464" xr:uid="{1E6EB47A-7332-4FB2-A197-55DC7CCD3B3D}"/>
    <cellStyle name="Calculation 6 12 2" xfId="4325" xr:uid="{A297797C-9C17-4CE7-A481-5015FADB53AE}"/>
    <cellStyle name="Calculation 6 13" xfId="2714" xr:uid="{C263B786-7672-497C-B06B-B8CC79DDF064}"/>
    <cellStyle name="Calculation 6 13 2" xfId="4571" xr:uid="{A708A628-386D-4F9C-AB33-3F06CEB84348}"/>
    <cellStyle name="Calculation 6 14" xfId="3290" xr:uid="{8E30D5D7-0914-4446-A280-F7354F639D67}"/>
    <cellStyle name="Calculation 6 14 2" xfId="5142" xr:uid="{3C23FDB3-4E7C-484E-81F5-AE9FA190E81C}"/>
    <cellStyle name="Calculation 6 15" xfId="3375" xr:uid="{CF0DF27F-1ECD-4677-BE1B-9343D0050479}"/>
    <cellStyle name="Calculation 6 15 2" xfId="5227" xr:uid="{CBDE59AD-4193-41F5-A10D-7CE1B2F69ED5}"/>
    <cellStyle name="Calculation 6 16" xfId="1634" xr:uid="{0C5F307A-2793-4AF8-9349-03A039C8F91B}"/>
    <cellStyle name="Calculation 6 16 2" xfId="3515" xr:uid="{CFA41E07-CF12-4E5B-A5CA-1F12F4827D7B}"/>
    <cellStyle name="Calculation 6 17" xfId="2728" xr:uid="{53E766E2-C0D2-4F7C-9067-3FFD04E28F55}"/>
    <cellStyle name="Calculation 6 17 2" xfId="4585" xr:uid="{A8D19A92-6F53-4DFB-9750-9E5B7DCCAE0E}"/>
    <cellStyle name="Calculation 6 18" xfId="3490" xr:uid="{E0DE1299-1444-4B6A-91F6-722AFE9896A1}"/>
    <cellStyle name="Calculation 6 18 2" xfId="5342" xr:uid="{AD339710-A039-4EBD-83E1-ED8102F379AE}"/>
    <cellStyle name="Calculation 6 19" xfId="2723" xr:uid="{EBAF59D1-4ACD-4305-844A-CAE3CB630162}"/>
    <cellStyle name="Calculation 6 19 2" xfId="4580" xr:uid="{8A86EA00-4CCE-4B09-B05D-0B8EDA7011E9}"/>
    <cellStyle name="Calculation 6 2" xfId="2564" xr:uid="{9DF5D78E-E3D1-4F0E-A3CC-F37CA9A22114}"/>
    <cellStyle name="Calculation 6 2 2" xfId="4423" xr:uid="{13F2FB43-ED9B-4E4B-A087-13D883E26A8B}"/>
    <cellStyle name="Calculation 6 3" xfId="2640" xr:uid="{6CD87A54-FC24-416B-AE35-978BF7193B8A}"/>
    <cellStyle name="Calculation 6 3 2" xfId="4499" xr:uid="{20333A21-F40E-4388-A3E3-ADD1C4248743}"/>
    <cellStyle name="Calculation 6 4" xfId="2450" xr:uid="{09B1E6B2-71F6-4947-A4E5-A97F9E60AB1B}"/>
    <cellStyle name="Calculation 6 4 2" xfId="4311" xr:uid="{622329C1-5F93-490D-90AC-3B394FB69E86}"/>
    <cellStyle name="Calculation 6 5" xfId="2809" xr:uid="{F675A71A-8E19-457A-B116-AE47EF55638D}"/>
    <cellStyle name="Calculation 6 5 2" xfId="4666" xr:uid="{3F7F3A7C-15B3-4C91-B71B-7231C5B21261}"/>
    <cellStyle name="Calculation 6 6" xfId="2888" xr:uid="{514F2D4B-31B6-4202-94BC-9B2936EB7B7D}"/>
    <cellStyle name="Calculation 6 6 2" xfId="4744" xr:uid="{0F08BD55-F31C-44CE-B1F1-8DB7405C55E0}"/>
    <cellStyle name="Calculation 6 7" xfId="2971" xr:uid="{9BD12446-1091-4AE5-8894-E9D189BFFC58}"/>
    <cellStyle name="Calculation 6 7 2" xfId="4827" xr:uid="{4230DAF8-D337-4CBB-A8D1-1C758951ABD7}"/>
    <cellStyle name="Calculation 6 8" xfId="3056" xr:uid="{55944E00-90F7-46E3-B390-8EDABAC50647}"/>
    <cellStyle name="Calculation 6 8 2" xfId="4912" xr:uid="{F9D27617-40DD-49AF-AAB8-0A33C0CEA631}"/>
    <cellStyle name="Calculation 6 9" xfId="3126" xr:uid="{6AE2E9BF-9BA9-4E35-94E5-511E3474CA58}"/>
    <cellStyle name="Calculation 6 9 2" xfId="4981" xr:uid="{AC7C6402-99FC-41CD-906F-536487BF45F1}"/>
    <cellStyle name="Calculation 7" xfId="1659" xr:uid="{A2EC7376-1FDB-420E-A136-7B31F98404BF}"/>
    <cellStyle name="Calculation 7 2" xfId="3538" xr:uid="{78E9D2AF-FBB3-4D47-B215-443BBE0FC282}"/>
    <cellStyle name="Calculation 8" xfId="2380" xr:uid="{80516F58-A271-485C-8E90-1B2221DCDCF7}"/>
    <cellStyle name="Calculation 8 2" xfId="4243" xr:uid="{A5BA25ED-8F61-4DF6-A9CA-29B879FC3DC6}"/>
    <cellStyle name="Calculation 9" xfId="2358" xr:uid="{D4BEF1CF-E982-4B06-83AA-8DDF6B0D490A}"/>
    <cellStyle name="Calculation 9 2" xfId="4222" xr:uid="{929771EB-2AAA-4334-8908-89044D455FD8}"/>
    <cellStyle name="Check Cell" xfId="52" xr:uid="{D0732200-F1D9-436F-AB8C-7CC3B4C52F37}"/>
    <cellStyle name="Check Cell 2" xfId="1053" xr:uid="{310D038F-9FE3-45C9-BA1D-36CB6D9A0286}"/>
    <cellStyle name="Comma [00]" xfId="1054" xr:uid="{8AF73A72-9FA3-4B53-AED0-10E97D517D31}"/>
    <cellStyle name="Comma 2" xfId="1055" xr:uid="{B620BA9E-D413-49D1-83BF-689A4B8112EB}"/>
    <cellStyle name="Comma 3" xfId="1056" xr:uid="{A58F7B22-C7E3-4EAE-93B9-E72C5FEFB5DB}"/>
    <cellStyle name="comma zerodec" xfId="1057" xr:uid="{67069EA9-43E6-4FCF-B6D0-9835C60D959D}"/>
    <cellStyle name="Comma0" xfId="1058" xr:uid="{5DC52940-3713-4123-BE83-B1012D3D8FF2}"/>
    <cellStyle name="Currency [00]" xfId="1059" xr:uid="{7EE580F2-5817-4661-88A0-1791972A2F17}"/>
    <cellStyle name="Currency 2" xfId="1060" xr:uid="{7FE1349A-B01F-4C91-9660-29A00BE39634}"/>
    <cellStyle name="Currency 4" xfId="1061" xr:uid="{014928DA-A9F3-418A-A604-F72A7921DE1D}"/>
    <cellStyle name="Currency0" xfId="1062" xr:uid="{CE2E9E4F-196B-4DBC-8051-E6E14CF11209}"/>
    <cellStyle name="Currency1" xfId="1063" xr:uid="{5CEC6C02-A7B7-4417-89D8-9ED5875137DE}"/>
    <cellStyle name="Date" xfId="1064" xr:uid="{0F933584-02F2-449E-A549-30AF2613F67D}"/>
    <cellStyle name="Date 2" xfId="1065" xr:uid="{A139D87C-1B5C-4B5B-971A-A11F9A8EAB6B}"/>
    <cellStyle name="Date 3" xfId="1066" xr:uid="{C162CA76-4F91-4104-A7A9-041271A492E7}"/>
    <cellStyle name="Date Short" xfId="1067" xr:uid="{57E28B52-67C6-4867-94EF-91EA5F0AE8CB}"/>
    <cellStyle name="Date_USW" xfId="1068" xr:uid="{238DD6FF-A336-4D32-B926-15BDA53ABB23}"/>
    <cellStyle name="Dollar (zero dec)" xfId="1069" xr:uid="{EA0C8426-75E1-4CCE-AE2D-F87BC4AB6E69}"/>
    <cellStyle name="Enter Currency (0)" xfId="1070" xr:uid="{ABF23693-540F-4916-AEE9-FF7A3B62A726}"/>
    <cellStyle name="Enter Currency (2)" xfId="1071" xr:uid="{4AE8E260-09BC-4A3E-987F-2507B4B5CF1A}"/>
    <cellStyle name="Enter Units (0)" xfId="1072" xr:uid="{00662401-EE98-4838-9F19-0EA26C9F2C63}"/>
    <cellStyle name="Enter Units (1)" xfId="1073" xr:uid="{0F50838E-7B7C-40FF-82C2-5E9B0D7F4C32}"/>
    <cellStyle name="Enter Units (2)" xfId="1074" xr:uid="{87066883-DBD9-4936-833E-B55ED7193571}"/>
    <cellStyle name="Euro" xfId="4" xr:uid="{8CDA168A-0E82-4FFA-B3C1-77CB6D8EEA80}"/>
    <cellStyle name="Euro 2" xfId="1075" xr:uid="{62C303DB-7165-426E-B7E4-0E292A1410B6}"/>
    <cellStyle name="Excel Built-in Normal" xfId="15" xr:uid="{FE1096E0-63E4-4619-81D9-1726920BD509}"/>
    <cellStyle name="Explanatory Text" xfId="53" xr:uid="{3D92B556-4743-4162-82F5-AD2C5B48A6A0}"/>
    <cellStyle name="Explanatory Text 2" xfId="1076" xr:uid="{E85ECCF9-C52D-4BE7-9E69-647260CBDDC3}"/>
    <cellStyle name="Fixed" xfId="1077" xr:uid="{7AE1E014-AD6E-47F3-B5E9-A8328B6D6E67}"/>
    <cellStyle name="Fixed 2" xfId="1078" xr:uid="{083CD173-0E1A-4694-B97F-FE6DEB62CC67}"/>
    <cellStyle name="Fixed 3" xfId="1079" xr:uid="{6C9DFCC0-F014-4542-8F7A-DDF2924781B3}"/>
    <cellStyle name="Good" xfId="54" xr:uid="{EE00443A-896B-4638-9C27-66569974BE86}"/>
    <cellStyle name="Good 2" xfId="1080" xr:uid="{46661DF0-27AD-4D6F-B3DB-F42FBDEF0DBF}"/>
    <cellStyle name="Good 3" xfId="1081" xr:uid="{B2513A76-5B8B-41A6-ABB2-BCF1158D26F8}"/>
    <cellStyle name="Good 4" xfId="1082" xr:uid="{AC5351E0-3EAC-46EE-922A-0BF65B383B3A}"/>
    <cellStyle name="Grey" xfId="1083" xr:uid="{C16333D8-E908-40C0-984A-C0F54ABBA9D8}"/>
    <cellStyle name="Header1" xfId="1084" xr:uid="{EB100FAA-CD71-4D81-AE0F-874BA4F7DD1E}"/>
    <cellStyle name="Header2" xfId="1085" xr:uid="{966CA40A-4340-4933-8AFD-D261DAF4E7AE}"/>
    <cellStyle name="Header2 2" xfId="1566" xr:uid="{A1ABEF0A-B018-4AF1-8D6D-82FFBD720E54}"/>
    <cellStyle name="Header2 2 10" xfId="2908" xr:uid="{1AE67269-FBB6-482F-A23E-FB29E7FBEA16}"/>
    <cellStyle name="Header2 2 10 2" xfId="4764" xr:uid="{6876FF0F-86B0-4A47-A906-35127CE5ED6E}"/>
    <cellStyle name="Header2 2 11" xfId="3505" xr:uid="{0A8E363B-FC28-46D1-9E2B-330B2D14164D}"/>
    <cellStyle name="Header2 2 11 2" xfId="5357" xr:uid="{97780126-E348-48D6-A7B1-27EF685378BE}"/>
    <cellStyle name="Header2 2 12" xfId="3387" xr:uid="{B3501216-ABA2-4F43-9128-9CA9908C33D8}"/>
    <cellStyle name="Header2 2 12 2" xfId="5239" xr:uid="{A1A2491C-8CD3-4F69-8E9A-11BDD4F9CD4A}"/>
    <cellStyle name="Header2 2 2" xfId="2609" xr:uid="{096C0AE5-140E-424A-9255-7F358374CEF2}"/>
    <cellStyle name="Header2 2 2 2" xfId="4468" xr:uid="{F687D5F8-53BA-4970-95B1-49F5D1BD873F}"/>
    <cellStyle name="Header2 2 3" xfId="1738" xr:uid="{1E163CFA-C773-4E86-9B56-CAA4B812C38C}"/>
    <cellStyle name="Header2 2 3 2" xfId="3617" xr:uid="{BA7F5F54-0154-4D9F-85CD-6FADC9563CCB}"/>
    <cellStyle name="Header2 2 4" xfId="2943" xr:uid="{49AE5E7C-B40F-45A1-B23E-6B2C85455853}"/>
    <cellStyle name="Header2 2 4 2" xfId="4799" xr:uid="{A8146A92-B23F-406A-AB05-02D0CB68D2B8}"/>
    <cellStyle name="Header2 2 5" xfId="2447" xr:uid="{BD9D4AD1-3E36-43AB-AB8E-2F9B68A56FD1}"/>
    <cellStyle name="Header2 2 5 2" xfId="4308" xr:uid="{539105EB-AE5F-446C-9284-8DC85C56CD2A}"/>
    <cellStyle name="Header2 2 6" xfId="2019" xr:uid="{CD6EF247-3039-49EE-B966-BA5663737E4B}"/>
    <cellStyle name="Header2 2 6 2" xfId="3889" xr:uid="{1590EFA9-B08A-41E6-949F-B693ACDA045A}"/>
    <cellStyle name="Header2 2 7" xfId="2805" xr:uid="{0A57D223-AB29-48A7-B7B3-6E33FCEC2358}"/>
    <cellStyle name="Header2 2 7 2" xfId="4662" xr:uid="{0EF1560D-28EE-448B-BF6E-14F4AFA36EB5}"/>
    <cellStyle name="Header2 2 8" xfId="3259" xr:uid="{F64789AC-0FC3-4D2F-8D92-90F00C5B1AB2}"/>
    <cellStyle name="Header2 2 8 2" xfId="5111" xr:uid="{051DCD7E-8748-40A7-AF38-A46DF377E67D}"/>
    <cellStyle name="Header2 2 9" xfId="3401" xr:uid="{367F1600-99E0-43AE-9F03-3A35470B4698}"/>
    <cellStyle name="Header2 2 9 2" xfId="5253" xr:uid="{B3B18583-F1AF-48D4-A459-2260B48453C5}"/>
    <cellStyle name="Header2 3" xfId="1562" xr:uid="{B78E1E36-B1AB-4595-AB09-D0BAC6FFAD04}"/>
    <cellStyle name="Header2 3 10" xfId="2802" xr:uid="{7AFDDA12-1D78-432D-B02E-A24C5F7A604B}"/>
    <cellStyle name="Header2 3 10 2" xfId="4659" xr:uid="{C5545CA8-71E0-45F7-9ABE-3874DC1B8961}"/>
    <cellStyle name="Header2 3 11" xfId="3504" xr:uid="{1ECDD077-74BC-4913-BF95-31DAEBD66CB5}"/>
    <cellStyle name="Header2 3 11 2" xfId="5356" xr:uid="{FA95C67C-FEE5-4D1B-8198-D07AC82274BA}"/>
    <cellStyle name="Header2 3 12" xfId="2096" xr:uid="{9C355117-77B0-455B-8C3A-A29EF29AC73A}"/>
    <cellStyle name="Header2 3 12 2" xfId="3965" xr:uid="{3A748AB9-03EC-415C-BBC2-A1E3C07F1A1C}"/>
    <cellStyle name="Header2 3 2" xfId="2605" xr:uid="{06698BB7-3B5D-4168-ACA6-2D4658EC7770}"/>
    <cellStyle name="Header2 3 2 2" xfId="4464" xr:uid="{9A9C97A7-C5E0-4C49-A671-078755956ABA}"/>
    <cellStyle name="Header2 3 3" xfId="2441" xr:uid="{C2369FE4-3ABB-4F6A-AD56-B95CFF771AD3}"/>
    <cellStyle name="Header2 3 3 2" xfId="4302" xr:uid="{20572F26-0EBC-42D5-8C43-A564A9E6253A}"/>
    <cellStyle name="Header2 3 4" xfId="2939" xr:uid="{BCE0841F-5699-44DC-9EC5-0194DE1D60FA}"/>
    <cellStyle name="Header2 3 4 2" xfId="4795" xr:uid="{0793FC90-36A6-4229-84AF-24A6F7A6964C}"/>
    <cellStyle name="Header2 3 5" xfId="1899" xr:uid="{10A8B399-4440-4C5C-A9BB-B2D222E5263B}"/>
    <cellStyle name="Header2 3 5 2" xfId="3774" xr:uid="{F4BB7695-5D68-4758-86DB-73A19DD1A16F}"/>
    <cellStyle name="Header2 3 6" xfId="1736" xr:uid="{7D46B76C-8AA9-49E1-B8F0-3703F4FE79A5}"/>
    <cellStyle name="Header2 3 6 2" xfId="3615" xr:uid="{83A5F857-6A9F-432A-8064-E23B289F4657}"/>
    <cellStyle name="Header2 3 7" xfId="2046" xr:uid="{6BBD5D35-E23E-4CD0-B4E9-F5BB309103CE}"/>
    <cellStyle name="Header2 3 7 2" xfId="3915" xr:uid="{7E6229DC-0878-43F0-952A-3CB3D2E2107C}"/>
    <cellStyle name="Header2 3 8" xfId="3255" xr:uid="{770D4EC0-217A-4512-9760-F754EA53DB80}"/>
    <cellStyle name="Header2 3 8 2" xfId="5107" xr:uid="{05818753-4C67-4689-AF6D-04DCA8402B03}"/>
    <cellStyle name="Header2 3 9" xfId="3400" xr:uid="{603EE110-2074-4520-8D47-5653E838C0A8}"/>
    <cellStyle name="Header2 3 9 2" xfId="5252" xr:uid="{9647CDD7-BAF4-4BA1-8756-3F83CF46437F}"/>
    <cellStyle name="Header2 4" xfId="2487" xr:uid="{073778D5-03C3-4AE5-B455-04CDFACF520F}"/>
    <cellStyle name="Header2 4 2" xfId="4348" xr:uid="{EF230F33-E45D-4CEE-9234-B9AD7D2CF86E}"/>
    <cellStyle name="Header2 5" xfId="3208" xr:uid="{C0B17722-1C88-437B-B9AB-8180E9CBBE38}"/>
    <cellStyle name="Header2 5 2" xfId="5060" xr:uid="{B3974533-4D86-48BC-83EA-3F8AFDB176CB}"/>
    <cellStyle name="Header2 6" xfId="2359" xr:uid="{4FC430AD-B5D8-4463-BFA5-C3524FD42B09}"/>
    <cellStyle name="Header2 6 2" xfId="4223" xr:uid="{966FDD69-BD38-4E49-B3FC-63A4A6785FED}"/>
    <cellStyle name="Heading 1" xfId="55" xr:uid="{37FE6348-0AE5-46FE-9083-F2C3DB2D6572}"/>
    <cellStyle name="Heading 1 2" xfId="1086" xr:uid="{133FBEBD-8080-42CF-BE78-C3B1C55C1C85}"/>
    <cellStyle name="Heading 1 3" xfId="1087" xr:uid="{6B43336B-9E08-4DB4-85F6-AE5D3F44306A}"/>
    <cellStyle name="Heading 1 4" xfId="1088" xr:uid="{E149D7DF-4F3C-46A9-A549-3F739725D00C}"/>
    <cellStyle name="Heading 2" xfId="56" xr:uid="{EA4BDF09-E168-4054-9E4B-0F85DA006272}"/>
    <cellStyle name="Heading 2 2" xfId="1089" xr:uid="{21FE75D5-CCB4-4BE9-83B3-97D2237B9AFE}"/>
    <cellStyle name="Heading 2 3" xfId="1090" xr:uid="{541C9D31-B9C4-49DC-A4EF-4539A83A2983}"/>
    <cellStyle name="Heading 2 4" xfId="1091" xr:uid="{C5642C9F-2788-4B1B-B22D-3AA6C9A30896}"/>
    <cellStyle name="Heading 3" xfId="57" xr:uid="{8F08C3B1-5A3B-4FEB-8046-87AF3D90E380}"/>
    <cellStyle name="Heading 3 2" xfId="1092" xr:uid="{59C53874-5AA4-4BCB-86E8-5AE3E53F8B38}"/>
    <cellStyle name="Heading 3 3" xfId="1093" xr:uid="{CE0B654B-9B07-4F25-BD73-614F39B05889}"/>
    <cellStyle name="Heading 3 4" xfId="1094" xr:uid="{662E553D-97AE-4E9C-BEA3-756DF3F29C57}"/>
    <cellStyle name="Heading 4" xfId="58" xr:uid="{C650284D-0A9F-4AD2-ACB6-226227792A8A}"/>
    <cellStyle name="Heading 4 2" xfId="1095" xr:uid="{AEB68D32-50E9-4471-8CBD-1B24C492DA2F}"/>
    <cellStyle name="Heading 4 3" xfId="1096" xr:uid="{2069B2A1-9A6C-4071-9585-A7644D398240}"/>
    <cellStyle name="Heading 4 4" xfId="1097" xr:uid="{7E0D3BD5-1B6E-4B5C-B6CC-D57D07365CAD}"/>
    <cellStyle name="HEADING1" xfId="1098" xr:uid="{0CC0EB96-D62F-4FFC-8E84-4CDBAB8D7480}"/>
    <cellStyle name="HEADING2" xfId="1099" xr:uid="{0AB2313C-6237-4412-8E90-6D14F0DDE044}"/>
    <cellStyle name="Input" xfId="59" xr:uid="{07801FF9-BA87-42E7-85FC-5F8152A7D800}"/>
    <cellStyle name="Input [yellow]" xfId="1100" xr:uid="{85321EBD-071D-46B4-AF67-7D8DDF42FB67}"/>
    <cellStyle name="Input [yellow] 10" xfId="2205" xr:uid="{D0AF3692-6876-4E55-BDB6-6A21D4433524}"/>
    <cellStyle name="Input [yellow] 10 2" xfId="4073" xr:uid="{EEF44A40-F88F-4CBB-88F0-6C4843E8B919}"/>
    <cellStyle name="Input [yellow] 11" xfId="2167" xr:uid="{3A67AC3B-AA95-4D76-AA6F-75189AF6AA82}"/>
    <cellStyle name="Input [yellow] 11 2" xfId="4035" xr:uid="{699B037D-563C-4185-90EC-E17FCD48649D}"/>
    <cellStyle name="Input [yellow] 12" xfId="2519" xr:uid="{1168A4B4-5139-4105-A6F5-47A60AC2F6E6}"/>
    <cellStyle name="Input [yellow] 12 2" xfId="4380" xr:uid="{17937AB1-21A4-4820-B009-755949483D31}"/>
    <cellStyle name="Input [yellow] 13" xfId="1953" xr:uid="{2515F05E-9D52-49D4-9683-09CC70FB2149}"/>
    <cellStyle name="Input [yellow] 13 2" xfId="3826" xr:uid="{DB984A04-9774-466C-B28E-137C95B2DCE1}"/>
    <cellStyle name="Input [yellow] 14" xfId="2454" xr:uid="{D766AFF0-F114-4124-9DE8-5D269A72601C}"/>
    <cellStyle name="Input [yellow] 14 2" xfId="4315" xr:uid="{7603F77F-9E40-4BD0-986D-86E4EF0EFB1E}"/>
    <cellStyle name="Input [yellow] 15" xfId="2473" xr:uid="{68AB782B-1287-4755-9FF1-EF71B6290E4C}"/>
    <cellStyle name="Input [yellow] 15 2" xfId="4334" xr:uid="{A51F92D4-DF17-44DA-8C24-2EB23B7AB980}"/>
    <cellStyle name="Input [yellow] 16" xfId="2087" xr:uid="{E4C9E5FE-D624-4830-9380-DA08D2F1517C}"/>
    <cellStyle name="Input [yellow] 16 2" xfId="3956" xr:uid="{7EA0C3E4-4413-47E8-8854-9B2FC9521076}"/>
    <cellStyle name="Input [yellow] 17" xfId="3214" xr:uid="{F2DD033E-34F2-403C-89B5-54125658420D}"/>
    <cellStyle name="Input [yellow] 17 2" xfId="5066" xr:uid="{B65A0BD4-7776-4DAC-86DD-C28C8700DB28}"/>
    <cellStyle name="Input [yellow] 18" xfId="3409" xr:uid="{F06C3597-C6BB-4DD3-9EA3-06EB90306FA9}"/>
    <cellStyle name="Input [yellow] 18 2" xfId="5261" xr:uid="{6B0370A9-E1AA-4E5A-9129-18325444AF02}"/>
    <cellStyle name="Input [yellow] 2" xfId="1561" xr:uid="{290FA676-83AF-48D8-B439-052888E5CE1B}"/>
    <cellStyle name="Input [yellow] 2 2" xfId="2604" xr:uid="{D25E1248-7981-4567-95D8-DB8DB3D8B205}"/>
    <cellStyle name="Input [yellow] 2 2 2" xfId="4463" xr:uid="{A1CF2D0E-34B7-416B-8AF0-82609C1DAD82}"/>
    <cellStyle name="Input [yellow] 2 3" xfId="1677" xr:uid="{251260F8-27D3-4D9C-873B-7084F3E14FA1}"/>
    <cellStyle name="Input [yellow] 2 3 2" xfId="3556" xr:uid="{3F09CC0A-56B3-416D-96D7-A4C41289A17F}"/>
    <cellStyle name="Input [yellow] 2 4" xfId="2713" xr:uid="{09747F9B-785B-4DE5-9C51-8D84509BAEE4}"/>
    <cellStyle name="Input [yellow] 2 4 2" xfId="4570" xr:uid="{C4F97CE9-DC1B-47C5-BBEC-0D9D81F2ABDC}"/>
    <cellStyle name="Input [yellow] 2 5" xfId="1863" xr:uid="{5DA30F7F-F4E3-4FF6-8DB3-3A8F180A42AB}"/>
    <cellStyle name="Input [yellow] 2 5 2" xfId="3741" xr:uid="{CAB297CA-0418-4E68-A636-F989F7A1DAB4}"/>
    <cellStyle name="Input [yellow] 2 6" xfId="2722" xr:uid="{16A510C4-559F-4A94-98AE-44BE560496D8}"/>
    <cellStyle name="Input [yellow] 2 6 2" xfId="4579" xr:uid="{0C892C61-FF23-4192-8DA3-FFDA82C05339}"/>
    <cellStyle name="Input [yellow] 3" xfId="2002" xr:uid="{199946E0-2406-4D8B-855B-8838639B5E1B}"/>
    <cellStyle name="Input [yellow] 3 2" xfId="3874" xr:uid="{8B099F78-F9C8-4F23-BF27-D651BCABF5C3}"/>
    <cellStyle name="Input [yellow] 4" xfId="2080" xr:uid="{DFD4E3B5-2FC4-4A5C-AB39-61B3CCA419D3}"/>
    <cellStyle name="Input [yellow] 4 2" xfId="3949" xr:uid="{AB67C669-54DB-4B7B-81D4-B37AF7E528CB}"/>
    <cellStyle name="Input [yellow] 5" xfId="2510" xr:uid="{97B544C1-BD5A-4888-BD6A-85F3FFFC47AD}"/>
    <cellStyle name="Input [yellow] 5 2" xfId="4371" xr:uid="{C6B1F005-66FF-4ADB-87D9-72D4B8A0B1BF}"/>
    <cellStyle name="Input [yellow] 6" xfId="2106" xr:uid="{E1CC8E77-9311-4BF3-8551-26BA089E5086}"/>
    <cellStyle name="Input [yellow] 6 2" xfId="3975" xr:uid="{6747EED3-4B09-4B41-B39A-9FA38857FA05}"/>
    <cellStyle name="Input [yellow] 7" xfId="1973" xr:uid="{28CF6842-ABC9-4BF0-9A9D-88151FB580A4}"/>
    <cellStyle name="Input [yellow] 7 2" xfId="3845" xr:uid="{C6819EF9-A837-43F8-B061-67CC4AF565EA}"/>
    <cellStyle name="Input [yellow] 8" xfId="1921" xr:uid="{294B9C28-F995-4AF0-A8F2-D313662759CF}"/>
    <cellStyle name="Input [yellow] 8 2" xfId="3796" xr:uid="{981755CF-D8E5-42B2-9901-D28C0D83DCBD}"/>
    <cellStyle name="Input [yellow] 9" xfId="1661" xr:uid="{8BEB7477-FE6F-477C-A924-3D62B22C5777}"/>
    <cellStyle name="Input [yellow] 9 2" xfId="3540" xr:uid="{82A88AD0-FF88-4CF9-8F66-101F4D8AA291}"/>
    <cellStyle name="Input 10" xfId="1101" xr:uid="{2C86B4D2-B492-4F31-BB25-7DED28B17338}"/>
    <cellStyle name="Input 10 10" xfId="2122" xr:uid="{AE8E07DA-722C-4276-9FC1-CBC21D4667B6}"/>
    <cellStyle name="Input 10 10 2" xfId="3991" xr:uid="{CEAEDFDD-B104-44EC-97BC-940322F93492}"/>
    <cellStyle name="Input 10 11" xfId="2271" xr:uid="{00979CD8-AC71-4501-81E8-CB49AE1FEF0A}"/>
    <cellStyle name="Input 10 11 2" xfId="4139" xr:uid="{909BD88C-69B0-4151-91A1-E56DBEC87C6A}"/>
    <cellStyle name="Input 10 12" xfId="2236" xr:uid="{468D35F2-B051-43DD-A7D1-A4E4CC99EEA6}"/>
    <cellStyle name="Input 10 12 2" xfId="4104" xr:uid="{D8BE8B38-7068-458C-98E2-17F288DB0CDE}"/>
    <cellStyle name="Input 10 13" xfId="1861" xr:uid="{C7DD600C-CBA6-4263-A00D-341356995CF2}"/>
    <cellStyle name="Input 10 13 2" xfId="3739" xr:uid="{66B5787E-BAEB-492C-8EBC-10D435614C62}"/>
    <cellStyle name="Input 10 14" xfId="2168" xr:uid="{F13C43EE-4D3A-4958-853C-FC888AF0BCDD}"/>
    <cellStyle name="Input 10 14 2" xfId="4036" xr:uid="{AD46A09F-CCE0-4985-BA1B-419A8133B314}"/>
    <cellStyle name="Input 10 15" xfId="2144" xr:uid="{DC1D8178-29A2-43EC-9B65-018DCE9ADA68}"/>
    <cellStyle name="Input 10 15 2" xfId="4013" xr:uid="{20D1FDD2-D36A-4686-B9DB-A113707E8969}"/>
    <cellStyle name="Input 10 16" xfId="2966" xr:uid="{26662DBD-45A1-451A-B051-8408741E4609}"/>
    <cellStyle name="Input 10 16 2" xfId="4822" xr:uid="{632AF0F5-E67E-4BFF-A25F-796F4B4C7EDB}"/>
    <cellStyle name="Input 10 17" xfId="1929" xr:uid="{81559C59-CDF6-45A2-B614-B0B18B33E987}"/>
    <cellStyle name="Input 10 17 2" xfId="3803" xr:uid="{E709B43A-789B-4CCF-8807-5864D652A15D}"/>
    <cellStyle name="Input 10 18" xfId="3096" xr:uid="{1531BF4A-5287-4B0C-A7BB-EBB2C0D55837}"/>
    <cellStyle name="Input 10 18 2" xfId="4951" xr:uid="{BF212CD4-BBE2-4156-89DA-56D0CC92C520}"/>
    <cellStyle name="Input 10 19" xfId="2698" xr:uid="{DFAC5041-9E9C-4CAC-B6E9-54D3F926CE25}"/>
    <cellStyle name="Input 10 19 2" xfId="4555" xr:uid="{62A17CA8-D07A-4D5D-BAA9-51CF8D64DBF2}"/>
    <cellStyle name="Input 10 2" xfId="1567" xr:uid="{02D20225-401E-4FDB-9476-C82E4B5D7484}"/>
    <cellStyle name="Input 10 2 10" xfId="2364" xr:uid="{690505E2-9883-47B5-BB7C-2556258598AB}"/>
    <cellStyle name="Input 10 2 10 2" xfId="4228" xr:uid="{3E2869E2-FF70-495F-82BA-9AEF5EA6A46F}"/>
    <cellStyle name="Input 10 2 11" xfId="1744" xr:uid="{5095FE1C-FF94-4454-9F4B-B5DFB033CEDC}"/>
    <cellStyle name="Input 10 2 11 2" xfId="3623" xr:uid="{F3162F3E-27FB-42FC-A1E8-8A639DFD6D0F}"/>
    <cellStyle name="Input 10 2 12" xfId="2761" xr:uid="{B0717A88-A969-4C3A-B9FD-5503589412F5}"/>
    <cellStyle name="Input 10 2 12 2" xfId="4618" xr:uid="{75751DA6-8B6B-4C6A-AB64-C301C63AFAA5}"/>
    <cellStyle name="Input 10 2 13" xfId="1923" xr:uid="{33352B20-6B41-477C-87CB-DA2A4BF66303}"/>
    <cellStyle name="Input 10 2 13 2" xfId="3797" xr:uid="{1507B669-F489-4957-A825-F5A5EFEA7888}"/>
    <cellStyle name="Input 10 2 14" xfId="3260" xr:uid="{D8B8D40A-244D-4C76-A7A9-B7C5F247D51F}"/>
    <cellStyle name="Input 10 2 14 2" xfId="5112" xr:uid="{F3BD3FA1-17A0-457E-A7B7-9143358A2756}"/>
    <cellStyle name="Input 10 2 15" xfId="3345" xr:uid="{0753BAF4-C334-4C62-A11D-7B553C1A4364}"/>
    <cellStyle name="Input 10 2 15 2" xfId="5197" xr:uid="{6293EC0F-6AD2-4DB2-9499-79EA90977F8F}"/>
    <cellStyle name="Input 10 2 16" xfId="2223" xr:uid="{B493F7DF-0499-4BEB-A459-3D5699C380CC}"/>
    <cellStyle name="Input 10 2 16 2" xfId="4091" xr:uid="{E2C18350-654B-45B8-A870-CBA6CCB27076}"/>
    <cellStyle name="Input 10 2 17" xfId="2031" xr:uid="{9767EF86-106A-4B9A-B784-4B83C8A2B6EB}"/>
    <cellStyle name="Input 10 2 17 2" xfId="3901" xr:uid="{9A1C223F-792D-4BE2-AE5C-5A9850FAA365}"/>
    <cellStyle name="Input 10 2 18" xfId="3460" xr:uid="{7331559C-3392-4E31-A1A1-43CE9FEADC7F}"/>
    <cellStyle name="Input 10 2 18 2" xfId="5312" xr:uid="{FA28C96B-0F42-4D7C-9BC1-F33A1EB0FC1E}"/>
    <cellStyle name="Input 10 2 19" xfId="2407" xr:uid="{41E7CA8C-5191-49AB-97CD-3B1BD5FA3315}"/>
    <cellStyle name="Input 10 2 19 2" xfId="4269" xr:uid="{68EF1F3C-64F4-4B3E-B31B-FFFAFB225D75}"/>
    <cellStyle name="Input 10 2 2" xfId="2537" xr:uid="{19167CE8-C914-42AF-A595-F8E401D8299E}"/>
    <cellStyle name="Input 10 2 2 2" xfId="4397" xr:uid="{0A7FAADB-91D5-4739-9B9C-EA5B9D432490}"/>
    <cellStyle name="Input 10 2 3" xfId="2610" xr:uid="{AFF4FC1A-D4AD-4B60-8A61-44E89876A061}"/>
    <cellStyle name="Input 10 2 3 2" xfId="4469" xr:uid="{97A45BA2-D07A-4453-A64B-96B528DCA2FE}"/>
    <cellStyle name="Input 10 2 4" xfId="2425" xr:uid="{72EE7C07-0B84-470C-8061-6B25269A1DB8}"/>
    <cellStyle name="Input 10 2 4 2" xfId="4287" xr:uid="{35D750C8-42BE-47A6-92BC-0714CCC1DE1B}"/>
    <cellStyle name="Input 10 2 5" xfId="2781" xr:uid="{C9E00935-F8C2-4305-A7CD-A66056945D4F}"/>
    <cellStyle name="Input 10 2 5 2" xfId="4638" xr:uid="{09D3F83C-DB0C-4420-AAFA-F38C554DC7ED}"/>
    <cellStyle name="Input 10 2 6" xfId="2857" xr:uid="{842B3B90-4FBB-4E22-A178-6B6A42616DB8}"/>
    <cellStyle name="Input 10 2 6 2" xfId="4713" xr:uid="{0B4579E8-7316-45D7-BEC1-47B47A96E8F1}"/>
    <cellStyle name="Input 10 2 7" xfId="2944" xr:uid="{E42A1D08-D170-41A0-8620-3687571330E9}"/>
    <cellStyle name="Input 10 2 7 2" xfId="4800" xr:uid="{073E9148-C4AE-4D0E-B908-8B617340D00F}"/>
    <cellStyle name="Input 10 2 8" xfId="3032" xr:uid="{4BF7892A-0243-4AE6-9A7C-88EFD8C88C15}"/>
    <cellStyle name="Input 10 2 8 2" xfId="4888" xr:uid="{9A745E6D-6020-452D-994B-B6BE5F901620}"/>
    <cellStyle name="Input 10 2 9" xfId="3102" xr:uid="{575A5DB9-461E-4360-9080-B1906CF54AEF}"/>
    <cellStyle name="Input 10 2 9 2" xfId="4957" xr:uid="{3DDF23D1-92DD-4592-9794-BF296D5BE688}"/>
    <cellStyle name="Input 10 20" xfId="3426" xr:uid="{7BA55087-445D-4E0D-B602-560F09BAC24B}"/>
    <cellStyle name="Input 10 20 2" xfId="5278" xr:uid="{2756B779-B4F1-409E-B279-27D28DECE2F7}"/>
    <cellStyle name="Input 10 21" xfId="2202" xr:uid="{C54B17A9-A7F9-49AF-AAE2-2B36496ED066}"/>
    <cellStyle name="Input 10 21 2" xfId="4070" xr:uid="{CB8CE209-6A1B-40CF-9C38-9DDC87BBAAE8}"/>
    <cellStyle name="Input 10 3" xfId="1560" xr:uid="{D61C2593-FFA4-4C8B-A1A8-A368A7F4665D}"/>
    <cellStyle name="Input 10 3 10" xfId="1907" xr:uid="{093A7D15-015E-45C9-8ED5-3F64C7E4C900}"/>
    <cellStyle name="Input 10 3 10 2" xfId="3782" xr:uid="{D5DCA68D-A44C-479A-96F4-AD21C73706AF}"/>
    <cellStyle name="Input 10 3 11" xfId="2517" xr:uid="{EC42E52B-9675-43D7-A044-88BFAC47D0CB}"/>
    <cellStyle name="Input 10 3 11 2" xfId="4378" xr:uid="{9380F88A-4CB2-42AB-BBD6-F057639D1783}"/>
    <cellStyle name="Input 10 3 12" xfId="1835" xr:uid="{AB9C03BA-4063-42EF-BB25-53DEDFF9532E}"/>
    <cellStyle name="Input 10 3 12 2" xfId="3713" xr:uid="{A1F1E3DB-F1A0-4A3A-9476-232F172CDB89}"/>
    <cellStyle name="Input 10 3 13" xfId="2668" xr:uid="{7FBD99AE-1B2F-4D89-AC92-F8E37AA36B09}"/>
    <cellStyle name="Input 10 3 13 2" xfId="4525" xr:uid="{D76197EF-7380-4BD2-9162-13A18CE289A5}"/>
    <cellStyle name="Input 10 3 14" xfId="3254" xr:uid="{E4F85B6F-9F34-4E40-B29F-DD801280455C}"/>
    <cellStyle name="Input 10 3 14 2" xfId="5106" xr:uid="{FB2BE303-A32D-4792-B516-855952CE7F96}"/>
    <cellStyle name="Input 10 3 15" xfId="3341" xr:uid="{8BA34314-169C-4D3B-ADEC-AD297C00FEE0}"/>
    <cellStyle name="Input 10 3 15 2" xfId="5193" xr:uid="{CD76D504-EDA9-411D-92BF-7D34C0309CEF}"/>
    <cellStyle name="Input 10 3 16" xfId="1808" xr:uid="{1DAB8836-1FC1-4628-92C4-3F8748395864}"/>
    <cellStyle name="Input 10 3 16 2" xfId="3687" xr:uid="{FFACF2D4-AB12-4F84-8A3D-8284E59B19D3}"/>
    <cellStyle name="Input 10 3 17" xfId="1881" xr:uid="{DB69A25B-A356-46F4-97C5-991E5CD1FB4C}"/>
    <cellStyle name="Input 10 3 17 2" xfId="3758" xr:uid="{38749E97-0A1D-4B88-9EEA-7AE80A82E641}"/>
    <cellStyle name="Input 10 3 18" xfId="3456" xr:uid="{E564D62C-A513-4A83-937C-D3E26ADED9DB}"/>
    <cellStyle name="Input 10 3 18 2" xfId="5308" xr:uid="{3A478E30-F506-4CED-9423-9A8AAA91D197}"/>
    <cellStyle name="Input 10 3 19" xfId="2235" xr:uid="{ECB34F67-46C9-4E17-9355-E2E1AA011BFF}"/>
    <cellStyle name="Input 10 3 19 2" xfId="4103" xr:uid="{CDE02F04-9F23-4F63-ACDC-A8A1345111BF}"/>
    <cellStyle name="Input 10 3 2" xfId="2533" xr:uid="{F9CFE881-C904-4F49-98B1-69F531C488F6}"/>
    <cellStyle name="Input 10 3 2 2" xfId="4393" xr:uid="{36999735-C5AE-4674-A3FE-7AA4DDB03345}"/>
    <cellStyle name="Input 10 3 3" xfId="2603" xr:uid="{E5C06C4A-195D-4E93-9CF9-691F4F77C1C6}"/>
    <cellStyle name="Input 10 3 3 2" xfId="4462" xr:uid="{F06785AC-D0C7-496F-97B8-236562B39161}"/>
    <cellStyle name="Input 10 3 4" xfId="1734" xr:uid="{3E137090-9634-493B-B99A-01E7EF94CAF4}"/>
    <cellStyle name="Input 10 3 4 2" xfId="3613" xr:uid="{A81CD36C-CCFA-432D-A4B4-6B9BC75E468C}"/>
    <cellStyle name="Input 10 3 5" xfId="2776" xr:uid="{27D9D6F4-2D54-4E89-9B6E-CFE0AD0EDB19}"/>
    <cellStyle name="Input 10 3 5 2" xfId="4633" xr:uid="{52635853-AB15-48D2-AB10-7E39F3F31654}"/>
    <cellStyle name="Input 10 3 6" xfId="2851" xr:uid="{8E4348D9-CB33-46BC-9863-2A24133BD3E6}"/>
    <cellStyle name="Input 10 3 6 2" xfId="4707" xr:uid="{8C211B52-FB30-4703-A805-AFAFF54D510E}"/>
    <cellStyle name="Input 10 3 7" xfId="2937" xr:uid="{17209FE5-EE7F-454D-A239-B47F32001E0D}"/>
    <cellStyle name="Input 10 3 7 2" xfId="4793" xr:uid="{C5A6DBCD-2BFD-48AC-AC25-32E26AE7E126}"/>
    <cellStyle name="Input 10 3 8" xfId="3028" xr:uid="{0613DBFA-8E8F-4B9E-94A4-93D56F64E485}"/>
    <cellStyle name="Input 10 3 8 2" xfId="4884" xr:uid="{514B5E97-82CC-440C-8E94-67A164A22A11}"/>
    <cellStyle name="Input 10 3 9" xfId="3095" xr:uid="{67D16FCC-EE06-47AD-98BF-37AB8974A30D}"/>
    <cellStyle name="Input 10 3 9 2" xfId="4950" xr:uid="{C2695CE9-1348-4194-98A7-8AD04F6C9796}"/>
    <cellStyle name="Input 10 4" xfId="2247" xr:uid="{FB0802E6-967A-4BAF-A029-0C5F32EDC952}"/>
    <cellStyle name="Input 10 4 2" xfId="4115" xr:uid="{87241909-C99D-4636-9122-145B2D390EFC}"/>
    <cellStyle name="Input 10 5" xfId="2001" xr:uid="{E13CD42F-0745-4624-8A15-93F39E5CC08A}"/>
    <cellStyle name="Input 10 5 2" xfId="3873" xr:uid="{CC1D1434-C2B6-4B00-A7B2-FB95F92FC434}"/>
    <cellStyle name="Input 10 6" xfId="2079" xr:uid="{FAD2ECDE-0086-4959-A2E3-23F32015DDD9}"/>
    <cellStyle name="Input 10 6 2" xfId="3948" xr:uid="{69AC6285-A48B-40F9-B8A3-B99A66E98C61}"/>
    <cellStyle name="Input 10 7" xfId="2567" xr:uid="{1FF9E0C1-B350-4FF5-83DC-AADD665D0B0C}"/>
    <cellStyle name="Input 10 7 2" xfId="4426" xr:uid="{AFAE1785-7E13-4D32-8CC2-92F3A66ACD06}"/>
    <cellStyle name="Input 10 8" xfId="2105" xr:uid="{87F9843B-821D-45FA-81F6-2810A188B676}"/>
    <cellStyle name="Input 10 8 2" xfId="3974" xr:uid="{67B31B54-BBD3-45E9-9355-A725277D9FDD}"/>
    <cellStyle name="Input 10 9" xfId="1741" xr:uid="{804C250E-86D4-463B-972F-80C076DF3CCB}"/>
    <cellStyle name="Input 10 9 2" xfId="3620" xr:uid="{9DC59171-A5DE-4338-9072-14DD5538AE45}"/>
    <cellStyle name="Input 11" xfId="1102" xr:uid="{66CE9E41-8BD0-4ACA-AC8D-F0E394577B67}"/>
    <cellStyle name="Input 11 10" xfId="2488" xr:uid="{5425B065-DF0C-4E47-9070-5797933517E8}"/>
    <cellStyle name="Input 11 10 2" xfId="4349" xr:uid="{75742F0E-06C0-477A-BFF3-979309EDBD90}"/>
    <cellStyle name="Input 11 11" xfId="2121" xr:uid="{C1F7C404-813A-4AA7-8A45-0A26B2965370}"/>
    <cellStyle name="Input 11 11 2" xfId="3990" xr:uid="{ADA6F307-4F51-4438-8823-962053B4C1D0}"/>
    <cellStyle name="Input 11 12" xfId="1928" xr:uid="{F1EA78DC-EFF5-40B6-B1D2-107622EBF0F1}"/>
    <cellStyle name="Input 11 12 2" xfId="3802" xr:uid="{1FD4790B-C780-4148-87BC-CCCB8067D605}"/>
    <cellStyle name="Input 11 13" xfId="2237" xr:uid="{93BF7973-2449-42BF-8A34-E157DD36AF46}"/>
    <cellStyle name="Input 11 13 2" xfId="4105" xr:uid="{B7913066-7A72-48A8-8703-D618F9D2E07A}"/>
    <cellStyle name="Input 11 14" xfId="2206" xr:uid="{5E390554-4FD0-44C7-8457-AD07CBDCE7DD}"/>
    <cellStyle name="Input 11 14 2" xfId="4074" xr:uid="{EE963DBA-0B45-4946-A86B-5CD59C70BF21}"/>
    <cellStyle name="Input 11 15" xfId="2169" xr:uid="{D965F9FC-4E49-4937-8DD0-6D743B68464E}"/>
    <cellStyle name="Input 11 15 2" xfId="4037" xr:uid="{8C14D25E-05E5-4209-9D54-1F5F6E5DD4E6}"/>
    <cellStyle name="Input 11 16" xfId="2145" xr:uid="{72FFE5F9-261B-4A11-9D9D-756F7F8ADF6F}"/>
    <cellStyle name="Input 11 16 2" xfId="4014" xr:uid="{2586694D-68F3-4683-9C99-98821C6B364C}"/>
    <cellStyle name="Input 11 17" xfId="2109" xr:uid="{C5C87558-A6C4-40C0-A10D-9728983732F5}"/>
    <cellStyle name="Input 11 17 2" xfId="3978" xr:uid="{E3812A32-6A47-4D15-B993-19009079B483}"/>
    <cellStyle name="Input 11 18" xfId="2203" xr:uid="{6881F933-0C2F-43FF-9B6D-0899E5339F76}"/>
    <cellStyle name="Input 11 18 2" xfId="4071" xr:uid="{FC2749EA-0270-401C-8015-9FC5B61DC3BD}"/>
    <cellStyle name="Input 11 19" xfId="2129" xr:uid="{4753DBFF-6B93-4ABE-B048-4704C4F3223C}"/>
    <cellStyle name="Input 11 19 2" xfId="3998" xr:uid="{6A9430CE-F4A3-4A12-BF55-19DB5D359D1A}"/>
    <cellStyle name="Input 11 2" xfId="1103" xr:uid="{84A12C5D-3FBE-4717-99D0-E27C4FF62007}"/>
    <cellStyle name="Input 11 2 10" xfId="1972" xr:uid="{02DE74BF-4153-4FA7-8EA8-F6B727DBD791}"/>
    <cellStyle name="Input 11 2 10 2" xfId="3844" xr:uid="{97EFB30C-FA87-4E94-8746-EACCDF5C12A0}"/>
    <cellStyle name="Input 11 2 11" xfId="1948" xr:uid="{3DEB135A-A687-452F-AAF8-2E582B1F7517}"/>
    <cellStyle name="Input 11 2 11 2" xfId="3822" xr:uid="{B371AD85-0F2F-4DC7-B7E5-FDDC217DC011}"/>
    <cellStyle name="Input 11 2 12" xfId="2238" xr:uid="{26972167-7892-4E75-9603-4EA9683C1EC5}"/>
    <cellStyle name="Input 11 2 12 2" xfId="4106" xr:uid="{A5FE05B5-DF3B-4572-922A-AFC6935AE3BC}"/>
    <cellStyle name="Input 11 2 13" xfId="1655" xr:uid="{502BB1F4-817A-493C-8551-D595EC5D9A77}"/>
    <cellStyle name="Input 11 2 13 2" xfId="3534" xr:uid="{7AD1614D-3E46-41E6-8EC6-0234F0407DD8}"/>
    <cellStyle name="Input 11 2 14" xfId="2170" xr:uid="{9A4C9156-FA1D-4D35-9299-5616FE2B7956}"/>
    <cellStyle name="Input 11 2 14 2" xfId="4038" xr:uid="{B8635E6F-118E-49BC-BB74-D29AF765F50E}"/>
    <cellStyle name="Input 11 2 15" xfId="2285" xr:uid="{FFA967F0-D575-47A6-A4E2-DEE169BF26D3}"/>
    <cellStyle name="Input 11 2 15 2" xfId="4153" xr:uid="{74ACD890-7AB8-452D-9B8C-09BBB7ED724A}"/>
    <cellStyle name="Input 11 2 16" xfId="1850" xr:uid="{07C94AA3-2E01-4D74-ACAF-E0FBB0098DE4}"/>
    <cellStyle name="Input 11 2 16 2" xfId="3728" xr:uid="{9D2E11A3-67D3-4B01-98DC-247E947817C1}"/>
    <cellStyle name="Input 11 2 17" xfId="2138" xr:uid="{72FD5941-1B36-4E3F-BA2B-FBB3FE187588}"/>
    <cellStyle name="Input 11 2 17 2" xfId="4007" xr:uid="{90FC2B01-58F6-4DAE-A012-19F468E39D7A}"/>
    <cellStyle name="Input 11 2 18" xfId="2130" xr:uid="{2A7E9A8B-F76F-487A-AE94-188D35B685E8}"/>
    <cellStyle name="Input 11 2 18 2" xfId="3999" xr:uid="{701BB9C9-471B-4A96-A4EE-5FA090EADB0D}"/>
    <cellStyle name="Input 11 2 19" xfId="2287" xr:uid="{0C813A23-1659-48BF-B67F-668D08D08E77}"/>
    <cellStyle name="Input 11 2 19 2" xfId="4155" xr:uid="{F43E1EC5-F1FE-4094-83D6-9BFC0FD394E9}"/>
    <cellStyle name="Input 11 2 2" xfId="1569" xr:uid="{C9DBC86C-38DF-4192-92BD-4577C29A322C}"/>
    <cellStyle name="Input 11 2 2 10" xfId="1821" xr:uid="{28EB8A9F-ABAB-4A31-AA3B-5719A0A4B83F}"/>
    <cellStyle name="Input 11 2 2 10 2" xfId="3700" xr:uid="{C4848CAF-4B5B-423E-9841-D05E22D2E9FD}"/>
    <cellStyle name="Input 11 2 2 11" xfId="2348" xr:uid="{55ADE72A-3F81-49E7-A4AE-F392C95D6281}"/>
    <cellStyle name="Input 11 2 2 11 2" xfId="4213" xr:uid="{076D81AF-749D-4FA5-922D-03F4C3FDF3D9}"/>
    <cellStyle name="Input 11 2 2 12" xfId="1873" xr:uid="{F7FAF5F1-29DF-4561-A690-B5F277140284}"/>
    <cellStyle name="Input 11 2 2 12 2" xfId="3750" xr:uid="{8CF96B03-D790-40AB-B9FB-00D3ED09C9B3}"/>
    <cellStyle name="Input 11 2 2 13" xfId="2762" xr:uid="{5B6F5BAD-B440-4B58-9D4F-FA28639A5654}"/>
    <cellStyle name="Input 11 2 2 13 2" xfId="4619" xr:uid="{C0D675E0-C565-492D-BCCC-6F5DE12FCA45}"/>
    <cellStyle name="Input 11 2 2 14" xfId="3262" xr:uid="{2E52B60F-FD52-42EE-9526-30F60BF536C6}"/>
    <cellStyle name="Input 11 2 2 14 2" xfId="5114" xr:uid="{5AB31274-1C14-4B4C-AC75-F94A83C91D95}"/>
    <cellStyle name="Input 11 2 2 15" xfId="3347" xr:uid="{EFF78C4F-C01F-4D84-BC15-179232E9760E}"/>
    <cellStyle name="Input 11 2 2 15 2" xfId="5199" xr:uid="{01EDF201-AA47-4A27-B21B-3C7C6162992F}"/>
    <cellStyle name="Input 11 2 2 16" xfId="2025" xr:uid="{B8E94CC0-B33C-4F82-B190-81D3D9A03CB5}"/>
    <cellStyle name="Input 11 2 2 16 2" xfId="3895" xr:uid="{A4F3DC07-04C4-4AEB-983A-76F3852D2A5D}"/>
    <cellStyle name="Input 11 2 2 17" xfId="2043" xr:uid="{30AC2866-A5C7-4557-940B-FD3349E64C90}"/>
    <cellStyle name="Input 11 2 2 17 2" xfId="3912" xr:uid="{2F26A7F3-5B93-4B89-95B4-6B70B66CCC6B}"/>
    <cellStyle name="Input 11 2 2 18" xfId="3462" xr:uid="{4DCD992E-C82B-4BA7-A748-34D79DB5F32E}"/>
    <cellStyle name="Input 11 2 2 18 2" xfId="5314" xr:uid="{B5BAF511-DBDE-4219-BC16-86C691E16FFD}"/>
    <cellStyle name="Input 11 2 2 19" xfId="3152" xr:uid="{B8385A2D-01E0-4307-A349-03C0930D7494}"/>
    <cellStyle name="Input 11 2 2 19 2" xfId="5005" xr:uid="{AB949E4D-E932-4BFF-8A20-39E5CCF5700F}"/>
    <cellStyle name="Input 11 2 2 2" xfId="2539" xr:uid="{2933DF88-87F0-4D52-A146-9ADF1FA3F265}"/>
    <cellStyle name="Input 11 2 2 2 2" xfId="4399" xr:uid="{ED4C5364-AE75-4C1C-8851-9344D46515DB}"/>
    <cellStyle name="Input 11 2 2 3" xfId="2612" xr:uid="{4317805A-58A5-49A0-8AEC-F6ED2210B110}"/>
    <cellStyle name="Input 11 2 2 3 2" xfId="4471" xr:uid="{BEADE121-F3A3-4784-B116-3E7D46C094DC}"/>
    <cellStyle name="Input 11 2 2 4" xfId="1746" xr:uid="{9A240FE0-B561-40F8-9A4E-7E20CF711808}"/>
    <cellStyle name="Input 11 2 2 4 2" xfId="3625" xr:uid="{42B06AFF-A24A-4719-872B-A2EE3DEE66AF}"/>
    <cellStyle name="Input 11 2 2 5" xfId="2783" xr:uid="{C20A6137-3293-4567-B2AD-1DE567E77603}"/>
    <cellStyle name="Input 11 2 2 5 2" xfId="4640" xr:uid="{A08C6541-C1AF-40BC-B2A2-775C5DF6FF86}"/>
    <cellStyle name="Input 11 2 2 6" xfId="2859" xr:uid="{607CFD28-E00A-4384-8AAA-8B640C672684}"/>
    <cellStyle name="Input 11 2 2 6 2" xfId="4715" xr:uid="{661C3F05-6F05-4162-91B2-EB6472823C65}"/>
    <cellStyle name="Input 11 2 2 7" xfId="2946" xr:uid="{574190C5-B0FB-44B3-9ECB-5593D2C478E0}"/>
    <cellStyle name="Input 11 2 2 7 2" xfId="4802" xr:uid="{A6B456A1-4C93-4032-AD00-2E4A9EED1283}"/>
    <cellStyle name="Input 11 2 2 8" xfId="3034" xr:uid="{257AE0C7-22D0-4DB1-A680-14CB4DEC9A97}"/>
    <cellStyle name="Input 11 2 2 8 2" xfId="4890" xr:uid="{22D8E68C-60BC-4B93-8A45-61592ED935EC}"/>
    <cellStyle name="Input 11 2 2 9" xfId="3104" xr:uid="{0C56C5A7-88D6-4CA3-9BE8-E254D42D3964}"/>
    <cellStyle name="Input 11 2 2 9 2" xfId="4959" xr:uid="{1CAC7AEB-429D-4247-8B60-5BE45CF1AB80}"/>
    <cellStyle name="Input 11 2 20" xfId="3395" xr:uid="{9803C50E-FFFC-4E75-9527-3EB107CF6AB5}"/>
    <cellStyle name="Input 11 2 20 2" xfId="5247" xr:uid="{16149A2A-6AC0-4BF2-A0A4-2B5DA6AE35FE}"/>
    <cellStyle name="Input 11 2 21" xfId="3399" xr:uid="{915A370C-339D-4443-8668-4870D80D33E6}"/>
    <cellStyle name="Input 11 2 21 2" xfId="5251" xr:uid="{B75C67C3-05AE-4696-B5D2-1F72F5E05614}"/>
    <cellStyle name="Input 11 2 3" xfId="1525" xr:uid="{B845EBED-B9C9-40CE-ABD1-8ABB095AD084}"/>
    <cellStyle name="Input 11 2 3 10" xfId="2996" xr:uid="{3F210B09-E12E-4570-A97D-3865BEA7C9FC}"/>
    <cellStyle name="Input 11 2 3 10 2" xfId="4852" xr:uid="{8EB43BD7-550D-4F95-92BE-1400CFC86AA6}"/>
    <cellStyle name="Input 11 2 3 11" xfId="2643" xr:uid="{C4BDF517-65CB-4341-BB24-56DEFA451116}"/>
    <cellStyle name="Input 11 2 3 11 2" xfId="4502" xr:uid="{BAC8A267-7D6F-4A60-8FE3-6F403C9DF7B8}"/>
    <cellStyle name="Input 11 2 3 12" xfId="1833" xr:uid="{7D2C6A09-A535-4F82-A95F-A96354D8DFAE}"/>
    <cellStyle name="Input 11 2 3 12 2" xfId="3711" xr:uid="{29217E0D-EEFD-47A3-83B8-B5D01C3A1E75}"/>
    <cellStyle name="Input 11 2 3 13" xfId="2229" xr:uid="{5F42D126-1801-479F-B9CC-B7BBDBF9E0A7}"/>
    <cellStyle name="Input 11 2 3 13 2" xfId="4097" xr:uid="{DF8009E6-5F0C-449A-9894-ADA00A8CAB68}"/>
    <cellStyle name="Input 11 2 3 14" xfId="3225" xr:uid="{53310517-80F9-46A3-B21A-7815B695CE2D}"/>
    <cellStyle name="Input 11 2 3 14 2" xfId="5077" xr:uid="{BB1E821B-ADB9-4F76-8513-3C4527F98223}"/>
    <cellStyle name="Input 11 2 3 15" xfId="3312" xr:uid="{0259C7CF-C0EC-41A9-955A-216B593BD04D}"/>
    <cellStyle name="Input 11 2 3 15 2" xfId="5164" xr:uid="{DB7BFC89-68A5-43EC-8372-C2A6D4EEDC6A}"/>
    <cellStyle name="Input 11 2 3 16" xfId="2193" xr:uid="{F8FED134-60B6-4CA8-8C27-19637CEF4FA3}"/>
    <cellStyle name="Input 11 2 3 16 2" xfId="4061" xr:uid="{53547CF6-0785-4DD4-9457-E32FE44C7F3F}"/>
    <cellStyle name="Input 11 2 3 17" xfId="2157" xr:uid="{4B5199C8-6ABE-4EBE-AE9D-9D1D7D72A7D0}"/>
    <cellStyle name="Input 11 2 3 17 2" xfId="4026" xr:uid="{B368BF75-EB03-4ADB-B81E-D817B815E55D}"/>
    <cellStyle name="Input 11 2 3 18" xfId="1651" xr:uid="{F646D72C-0EFD-46A0-89DF-89D1B36FB4B7}"/>
    <cellStyle name="Input 11 2 3 18 2" xfId="3531" xr:uid="{D1178A93-C734-46BD-ABA9-086490B05EAC}"/>
    <cellStyle name="Input 11 2 3 19" xfId="3408" xr:uid="{79444E76-F145-4F0A-8B8B-26FD0994DD24}"/>
    <cellStyle name="Input 11 2 3 19 2" xfId="5260" xr:uid="{B7A9CC2B-7254-4918-9067-6975BF380DC2}"/>
    <cellStyle name="Input 11 2 3 2" xfId="2501" xr:uid="{A8C85A4C-C7D2-488B-982F-BA2A2B4241E8}"/>
    <cellStyle name="Input 11 2 3 2 2" xfId="4362" xr:uid="{B9606185-732E-4EC5-947B-08DF4C50E5BA}"/>
    <cellStyle name="Input 11 2 3 3" xfId="1765" xr:uid="{9A3E975A-1E9A-47B5-9D4A-3761877612EB}"/>
    <cellStyle name="Input 11 2 3 3 2" xfId="3644" xr:uid="{76E7CABB-3B83-4DE1-9144-595E783AD2FC}"/>
    <cellStyle name="Input 11 2 3 4" xfId="1877" xr:uid="{16B3C1E2-1A77-45A2-8484-08B351B52BA9}"/>
    <cellStyle name="Input 11 2 3 4 2" xfId="3754" xr:uid="{D8136F5A-F6E6-41EC-BA93-C8F01FD1F0A2}"/>
    <cellStyle name="Input 11 2 3 5" xfId="2748" xr:uid="{D9CE52A6-F995-44D2-A3DA-1EB9C7423EA7}"/>
    <cellStyle name="Input 11 2 3 5 2" xfId="4605" xr:uid="{08EF8EE5-E291-41A3-A710-0FCFBD8AFDAC}"/>
    <cellStyle name="Input 11 2 3 6" xfId="1934" xr:uid="{26F1037E-584A-4231-BC13-001AA7E73AA8}"/>
    <cellStyle name="Input 11 2 3 6 2" xfId="3808" xr:uid="{486A18E8-2642-4773-800A-F1D324B0C227}"/>
    <cellStyle name="Input 11 2 3 7" xfId="2911" xr:uid="{1BBE77D6-BBA0-4973-B369-FB0B4E4438B8}"/>
    <cellStyle name="Input 11 2 3 7 2" xfId="4767" xr:uid="{3BE7FE98-00C4-46AF-9C6B-DDDB627599D8}"/>
    <cellStyle name="Input 11 2 3 8" xfId="3002" xr:uid="{1A05041B-6855-480F-8B96-126D2E2A9132}"/>
    <cellStyle name="Input 11 2 3 8 2" xfId="4858" xr:uid="{9A21C6F1-3864-4173-AF5D-F1C08C9A90A0}"/>
    <cellStyle name="Input 11 2 3 9" xfId="2322" xr:uid="{0A0916A9-DF82-4844-8AAD-CD1E7D77E274}"/>
    <cellStyle name="Input 11 2 3 9 2" xfId="4189" xr:uid="{8D77ECCA-7AE0-4AA6-A2B0-15CB57473409}"/>
    <cellStyle name="Input 11 2 4" xfId="2249" xr:uid="{E360D46A-F2A8-4BA1-9833-256825332DAF}"/>
    <cellStyle name="Input 11 2 4 2" xfId="4117" xr:uid="{F53BB468-806E-4B70-9C5C-0A98787DB1D9}"/>
    <cellStyle name="Input 11 2 5" xfId="1999" xr:uid="{1EED3344-74A0-40EB-BFB3-1FF2BDE642BD}"/>
    <cellStyle name="Input 11 2 5 2" xfId="3871" xr:uid="{8702AE9E-264E-499C-8623-92E2A96F97CC}"/>
    <cellStyle name="Input 11 2 6" xfId="2077" xr:uid="{0E1AF504-74CD-41A6-80F1-19AB0E3A2F8F}"/>
    <cellStyle name="Input 11 2 6 2" xfId="3946" xr:uid="{C8BE5251-C6EE-40E4-82F8-190568ED3A6A}"/>
    <cellStyle name="Input 11 2 7" xfId="2509" xr:uid="{45963811-940C-447A-A438-50F4E6693A22}"/>
    <cellStyle name="Input 11 2 7 2" xfId="4370" xr:uid="{6C1E396B-EF87-42CC-9E7C-6BDA775EA111}"/>
    <cellStyle name="Input 11 2 8" xfId="2103" xr:uid="{6D774C0F-67D3-4775-BA57-13921DC5890B}"/>
    <cellStyle name="Input 11 2 8 2" xfId="3972" xr:uid="{CF4C4485-B0AF-4014-A126-74D7C2590964}"/>
    <cellStyle name="Input 11 2 9" xfId="2275" xr:uid="{2783C12F-F49A-4C3F-872E-8816F332CF61}"/>
    <cellStyle name="Input 11 2 9 2" xfId="4143" xr:uid="{DCD1FC39-15E1-4222-B7BE-476E454197E9}"/>
    <cellStyle name="Input 11 20" xfId="2320" xr:uid="{B79B4446-72C4-4F9F-AFC9-075DC6F4819D}"/>
    <cellStyle name="Input 11 20 2" xfId="4187" xr:uid="{D8CAFA84-D961-4BD5-8ABB-AD0A378CF693}"/>
    <cellStyle name="Input 11 21" xfId="3434" xr:uid="{14CF73F2-2A0B-43F8-987C-E7CD3E7871C4}"/>
    <cellStyle name="Input 11 21 2" xfId="5286" xr:uid="{C95ABCCA-F3CF-4FC2-9248-F90F55AF63F1}"/>
    <cellStyle name="Input 11 22" xfId="3402" xr:uid="{B562AEC3-1818-496F-8138-25C4D96F8C91}"/>
    <cellStyle name="Input 11 22 2" xfId="5254" xr:uid="{AC14A954-117F-4C15-84BF-479E8E1DDD71}"/>
    <cellStyle name="Input 11 3" xfId="1568" xr:uid="{70A62BA0-D7F2-4E15-8318-D737F8C7F9EF}"/>
    <cellStyle name="Input 11 3 10" xfId="1735" xr:uid="{74720CAB-C38D-40A6-8338-00BE7D354BC5}"/>
    <cellStyle name="Input 11 3 10 2" xfId="3614" xr:uid="{D9F19D99-C427-478C-B4C1-84927A3A0F47}"/>
    <cellStyle name="Input 11 3 11" xfId="1807" xr:uid="{CDF58618-2935-4FF4-A59F-B7F7DC59591A}"/>
    <cellStyle name="Input 11 3 11 2" xfId="3686" xr:uid="{6C53688A-BFEF-4940-B5D3-703900968069}"/>
    <cellStyle name="Input 11 3 12" xfId="2682" xr:uid="{355B6FC3-DDA0-49D4-B42E-A54E30F5FF79}"/>
    <cellStyle name="Input 11 3 12 2" xfId="4539" xr:uid="{2AE8B585-598F-4B30-A7AC-B760ED642F39}"/>
    <cellStyle name="Input 11 3 13" xfId="2973" xr:uid="{A6913B43-93A8-475B-8DE9-F57BD617CC45}"/>
    <cellStyle name="Input 11 3 13 2" xfId="4829" xr:uid="{8C770E36-6563-4D38-ABA7-FD832DDBD7B8}"/>
    <cellStyle name="Input 11 3 14" xfId="3261" xr:uid="{4A9B183E-8389-4D3C-8DC1-BC245AC324FB}"/>
    <cellStyle name="Input 11 3 14 2" xfId="5113" xr:uid="{9B9A89ED-13E8-488F-BE47-76B3B9E94F99}"/>
    <cellStyle name="Input 11 3 15" xfId="3346" xr:uid="{0F7360A9-7B5E-4AB4-BB96-44D9478A101C}"/>
    <cellStyle name="Input 11 3 15 2" xfId="5198" xr:uid="{C9317B30-BBF8-4046-958C-DF7E7ECE3E7B}"/>
    <cellStyle name="Input 11 3 16" xfId="2219" xr:uid="{2F8AF857-50B9-47B1-A1E0-56EB53E27BF6}"/>
    <cellStyle name="Input 11 3 16 2" xfId="4087" xr:uid="{C62B4ABB-95E9-40DB-AD8E-7334735D3B7D}"/>
    <cellStyle name="Input 11 3 17" xfId="1804" xr:uid="{C7CF986A-7673-4632-B294-B35E42E5805C}"/>
    <cellStyle name="Input 11 3 17 2" xfId="3683" xr:uid="{356A2753-9F0F-4A3B-9B78-F14B05020CC1}"/>
    <cellStyle name="Input 11 3 18" xfId="3461" xr:uid="{368451AB-DD4E-4FC5-B017-D07C3FD38A57}"/>
    <cellStyle name="Input 11 3 18 2" xfId="5313" xr:uid="{04ACFF37-750E-47D4-AA44-D154AB9D9329}"/>
    <cellStyle name="Input 11 3 19" xfId="3308" xr:uid="{7115694E-A1AE-497A-AC0F-BF04C92C9433}"/>
    <cellStyle name="Input 11 3 19 2" xfId="5160" xr:uid="{38FD8A7C-2B0C-433F-89FF-97E7575AC796}"/>
    <cellStyle name="Input 11 3 2" xfId="2538" xr:uid="{B12FE148-4A37-423C-9D9F-E2730E85BBC2}"/>
    <cellStyle name="Input 11 3 2 2" xfId="4398" xr:uid="{5DB7A5F5-C204-44F9-A209-E70A06101C1F}"/>
    <cellStyle name="Input 11 3 3" xfId="2611" xr:uid="{A03DF6CE-FC92-4B26-9C28-613156991527}"/>
    <cellStyle name="Input 11 3 3 2" xfId="4470" xr:uid="{657CFAFA-F012-4B8B-B4DD-3D285296F69D}"/>
    <cellStyle name="Input 11 3 4" xfId="1680" xr:uid="{5098DAEC-80EC-4BC3-BF15-0DA895DDAD86}"/>
    <cellStyle name="Input 11 3 4 2" xfId="3559" xr:uid="{894D9749-7A6A-4A57-94CC-27021FF7D118}"/>
    <cellStyle name="Input 11 3 5" xfId="2782" xr:uid="{10C81388-9E79-49B3-9878-5C6A871138DF}"/>
    <cellStyle name="Input 11 3 5 2" xfId="4639" xr:uid="{DEECCF77-DF16-46EF-B993-1450B10063A7}"/>
    <cellStyle name="Input 11 3 6" xfId="2858" xr:uid="{EF2CB30B-E947-4D6D-8D81-B86D822A3B76}"/>
    <cellStyle name="Input 11 3 6 2" xfId="4714" xr:uid="{1B4B601C-1CFF-4AA0-90B6-EE260C4D5D64}"/>
    <cellStyle name="Input 11 3 7" xfId="2945" xr:uid="{5FF3D7AF-3E0D-45DA-BD1A-94E840104364}"/>
    <cellStyle name="Input 11 3 7 2" xfId="4801" xr:uid="{5C7CD3DD-57CD-4956-9366-A000D480B7AF}"/>
    <cellStyle name="Input 11 3 8" xfId="3033" xr:uid="{5A34BBDA-B76F-4903-9754-E62BC58C3118}"/>
    <cellStyle name="Input 11 3 8 2" xfId="4889" xr:uid="{A8F80B01-0028-459E-8C26-AAA2D2FBBCEA}"/>
    <cellStyle name="Input 11 3 9" xfId="3103" xr:uid="{25F35E9C-2E4A-4395-B2CB-6A20667160D8}"/>
    <cellStyle name="Input 11 3 9 2" xfId="4958" xr:uid="{1F1C017D-BEB3-4542-9F9F-FF04C9136594}"/>
    <cellStyle name="Input 11 4" xfId="1602" xr:uid="{5707BCF3-8547-4916-B48A-09ADA6C4C674}"/>
    <cellStyle name="Input 11 4 10" xfId="2330" xr:uid="{856764B2-025B-4EA2-BA2A-94FE5FB21B93}"/>
    <cellStyle name="Input 11 4 10 2" xfId="4197" xr:uid="{EE6DFDDD-6564-4BC9-BDB0-7806756FD775}"/>
    <cellStyle name="Input 11 4 11" xfId="2283" xr:uid="{D9A2FBA7-7AD9-4F55-8842-A139437E88D8}"/>
    <cellStyle name="Input 11 4 11 2" xfId="4151" xr:uid="{CF5A09D9-4528-4D47-B846-E446062AF245}"/>
    <cellStyle name="Input 11 4 12" xfId="3127" xr:uid="{023C0C75-8363-41FC-AD79-FF604BC10A80}"/>
    <cellStyle name="Input 11 4 12 2" xfId="4982" xr:uid="{09EE6217-C77A-4B7E-8514-D67C863CA633}"/>
    <cellStyle name="Input 11 4 13" xfId="2690" xr:uid="{6F6BD34B-0F73-48D5-AB5C-586A1F181F5E}"/>
    <cellStyle name="Input 11 4 13 2" xfId="4547" xr:uid="{C5FD4C59-E922-420F-93CE-49FAC5B30745}"/>
    <cellStyle name="Input 11 4 14" xfId="3293" xr:uid="{474FFDF0-92DE-4494-91EC-193C570E8D56}"/>
    <cellStyle name="Input 11 4 14 2" xfId="5145" xr:uid="{65D65959-D388-44EF-8AB9-00457DAE63AA}"/>
    <cellStyle name="Input 11 4 15" xfId="3378" xr:uid="{BBE22ECB-DFE7-49CA-805A-C613D4F4AAD0}"/>
    <cellStyle name="Input 11 4 15 2" xfId="5230" xr:uid="{3A67C73D-535C-4F79-8FE6-936E01E2D168}"/>
    <cellStyle name="Input 11 4 16" xfId="2411" xr:uid="{1E4590AA-0A8F-40DB-B5F6-B1BBC92BE763}"/>
    <cellStyle name="Input 11 4 16 2" xfId="4273" xr:uid="{293904A0-F44A-4942-A0F4-95D16A79E669}"/>
    <cellStyle name="Input 11 4 17" xfId="2392" xr:uid="{DC4D2F22-CC89-4DC5-B8DD-B0FE0628E5C2}"/>
    <cellStyle name="Input 11 4 17 2" xfId="4254" xr:uid="{875D1FC5-37BE-40C5-B0D1-86811F9E54BD}"/>
    <cellStyle name="Input 11 4 18" xfId="3493" xr:uid="{EF80EB15-5965-48CB-8B30-FAAA620428C3}"/>
    <cellStyle name="Input 11 4 18 2" xfId="5345" xr:uid="{7B96A0EC-EA52-4E3E-8800-545B3D1959B0}"/>
    <cellStyle name="Input 11 4 19" xfId="2282" xr:uid="{129F9CA9-2754-4CB6-B4C0-2DD0B816F889}"/>
    <cellStyle name="Input 11 4 19 2" xfId="4150" xr:uid="{98C9F640-1F89-474E-BC7A-036D27A16CFC}"/>
    <cellStyle name="Input 11 4 2" xfId="2568" xr:uid="{585B8DA3-159B-41AB-BC72-C5CB3267A043}"/>
    <cellStyle name="Input 11 4 2 2" xfId="4427" xr:uid="{798B600F-0D89-470B-B9D6-5D72A8AA93E7}"/>
    <cellStyle name="Input 11 4 3" xfId="2644" xr:uid="{B5C39FAB-1FE7-455B-9316-B240B5F64997}"/>
    <cellStyle name="Input 11 4 3 2" xfId="4503" xr:uid="{70E6C14A-6739-44B8-AAE0-67A300EA89F3}"/>
    <cellStyle name="Input 11 4 4" xfId="1706" xr:uid="{BAEFFEF6-7F81-4CE9-88BA-C00A559A4C51}"/>
    <cellStyle name="Input 11 4 4 2" xfId="3585" xr:uid="{67051E96-CD33-4E72-94E8-0D02CC8B7C68}"/>
    <cellStyle name="Input 11 4 5" xfId="2812" xr:uid="{A2026C28-19DE-42D6-829A-0453179A936C}"/>
    <cellStyle name="Input 11 4 5 2" xfId="4669" xr:uid="{9ADD24D9-4CFA-426C-AA53-380C98208914}"/>
    <cellStyle name="Input 11 4 6" xfId="2892" xr:uid="{0A029520-07DB-4967-A75E-83C017BAF6C3}"/>
    <cellStyle name="Input 11 4 6 2" xfId="4748" xr:uid="{0D534E68-C884-4242-BED9-F88491D086E5}"/>
    <cellStyle name="Input 11 4 7" xfId="2974" xr:uid="{D557AAA5-D32E-43C2-A8E7-9E166FB0CF5E}"/>
    <cellStyle name="Input 11 4 7 2" xfId="4830" xr:uid="{6EE85356-B010-4719-A3ED-C14DE1AC137E}"/>
    <cellStyle name="Input 11 4 8" xfId="3059" xr:uid="{906C0C0E-6265-432B-B4EF-6FB3069032A4}"/>
    <cellStyle name="Input 11 4 8 2" xfId="4915" xr:uid="{D55EFAC9-5D99-439B-9C13-84ED6978C72E}"/>
    <cellStyle name="Input 11 4 9" xfId="3130" xr:uid="{F7B372CF-6B18-4E08-BC1D-F7E4687D01EC}"/>
    <cellStyle name="Input 11 4 9 2" xfId="4985" xr:uid="{C8370513-DA35-4118-8A4D-538BAEC69F23}"/>
    <cellStyle name="Input 11 5" xfId="2248" xr:uid="{FCC34A05-E4F3-4E33-B7A7-A8A94085DE2C}"/>
    <cellStyle name="Input 11 5 2" xfId="4116" xr:uid="{E1C52381-F525-4115-813A-3CAA7D5388CA}"/>
    <cellStyle name="Input 11 6" xfId="2000" xr:uid="{E8F05E01-475B-42BC-A0D3-E2AC69ED67E2}"/>
    <cellStyle name="Input 11 6 2" xfId="3872" xr:uid="{536EC819-3996-44D8-A323-6C5B8C7C0444}"/>
    <cellStyle name="Input 11 7" xfId="2078" xr:uid="{A566A3C9-9CEC-49FE-A812-378D1077D39B}"/>
    <cellStyle name="Input 11 7 2" xfId="3947" xr:uid="{F9DE04A6-5261-4EB8-B644-F01C37E447C8}"/>
    <cellStyle name="Input 11 8" xfId="2513" xr:uid="{2947CD60-2976-4B8F-886F-5BBCFD4B0D2B}"/>
    <cellStyle name="Input 11 8 2" xfId="4374" xr:uid="{5E78DD0E-C06B-430F-93A4-49881E9051E6}"/>
    <cellStyle name="Input 11 9" xfId="2104" xr:uid="{C7AD50E5-52ED-401F-A518-BDAF001FBEB2}"/>
    <cellStyle name="Input 11 9 2" xfId="3973" xr:uid="{7D8EB270-DFB6-4D46-B0FE-434D66CD938B}"/>
    <cellStyle name="Input 12" xfId="1104" xr:uid="{64E6D9FA-71B6-49D6-902F-1E08DCFE7F51}"/>
    <cellStyle name="Input 12 10" xfId="2120" xr:uid="{986159D0-1772-4C74-A338-84EBC4C31441}"/>
    <cellStyle name="Input 12 10 2" xfId="3989" xr:uid="{E6453DE4-84E0-4743-9978-9B59553BD0BA}"/>
    <cellStyle name="Input 12 11" xfId="2704" xr:uid="{B075CEAA-B8CD-49AE-98DF-9232EE906AB7}"/>
    <cellStyle name="Input 12 11 2" xfId="4561" xr:uid="{B897604D-3575-431C-8382-37D176447DF5}"/>
    <cellStyle name="Input 12 12" xfId="2045" xr:uid="{3FC527AC-F0D5-456C-B0E6-4202B0954512}"/>
    <cellStyle name="Input 12 12 2" xfId="3914" xr:uid="{C7ADE5E0-6750-477F-8C39-9C315B82C9DB}"/>
    <cellStyle name="Input 12 13" xfId="2207" xr:uid="{1CCC7815-93B5-4438-A5EF-E179EC8F72D2}"/>
    <cellStyle name="Input 12 13 2" xfId="4075" xr:uid="{7D96BFDE-975B-46C9-A088-F38480AE4958}"/>
    <cellStyle name="Input 12 14" xfId="2171" xr:uid="{CDC049BD-8EEC-43C2-A1E1-B73EC5F76603}"/>
    <cellStyle name="Input 12 14 2" xfId="4039" xr:uid="{65CC7FC5-CAC4-4692-947F-0C22E881B278}"/>
    <cellStyle name="Input 12 15" xfId="2409" xr:uid="{02D92F5F-3DF6-406D-BCE1-28C675D3FB93}"/>
    <cellStyle name="Input 12 15 2" xfId="4271" xr:uid="{21875E08-9780-483C-B579-32DD057413ED}"/>
    <cellStyle name="Input 12 16" xfId="2742" xr:uid="{11D6891E-DFFB-4000-BE29-18D7BCD7FF23}"/>
    <cellStyle name="Input 12 16 2" xfId="4599" xr:uid="{B414DC48-0D10-4F1D-8147-56F2C04BD0EA}"/>
    <cellStyle name="Input 12 17" xfId="2339" xr:uid="{236F6EB7-2664-43BB-B65B-5DEBFE8E5A8F}"/>
    <cellStyle name="Input 12 17 2" xfId="4205" xr:uid="{D7AAE0FF-3C22-4822-9E8A-D424838AC136}"/>
    <cellStyle name="Input 12 18" xfId="3197" xr:uid="{6472CCD6-7572-484E-B129-0EF5B9931D3A}"/>
    <cellStyle name="Input 12 18 2" xfId="5049" xr:uid="{B118ADBA-490F-4C48-893D-CA3D05888DA1}"/>
    <cellStyle name="Input 12 19" xfId="2670" xr:uid="{21A72DE2-82BF-490B-A6C9-A1519573733B}"/>
    <cellStyle name="Input 12 19 2" xfId="4527" xr:uid="{640B1C82-2FDC-4F0D-BC00-5342C2B813CD}"/>
    <cellStyle name="Input 12 2" xfId="1570" xr:uid="{4EE67A21-16C5-45B2-8415-95E9BFEB4C18}"/>
    <cellStyle name="Input 12 2 10" xfId="1911" xr:uid="{627A9A26-B6FF-4B5C-84F9-4046F6D65D46}"/>
    <cellStyle name="Input 12 2 10 2" xfId="3786" xr:uid="{4EBBD48C-2F30-48F4-B4D8-5158444C9713}"/>
    <cellStyle name="Input 12 2 11" xfId="1777" xr:uid="{FA111989-B962-4A83-A6B1-4602DB3272A4}"/>
    <cellStyle name="Input 12 2 11 2" xfId="3656" xr:uid="{9435DDF6-6CB1-4895-853C-DCC36A9734F7}"/>
    <cellStyle name="Input 12 2 12" xfId="1849" xr:uid="{1E3585FE-9CDF-43D7-995B-4F42F7CD18F8}"/>
    <cellStyle name="Input 12 2 12 2" xfId="3727" xr:uid="{515A7B37-B739-49B1-9B64-B34900952711}"/>
    <cellStyle name="Input 12 2 13" xfId="2906" xr:uid="{29513AFD-9630-47DC-8DAB-B40DB59A624F}"/>
    <cellStyle name="Input 12 2 13 2" xfId="4762" xr:uid="{80DA9453-416A-4BAF-A9D0-F5004E5936F0}"/>
    <cellStyle name="Input 12 2 14" xfId="3263" xr:uid="{22700683-0D61-46E8-AB0E-54B8D85C75B0}"/>
    <cellStyle name="Input 12 2 14 2" xfId="5115" xr:uid="{467DF586-5B3E-4EA4-A8BD-39285FBA01BB}"/>
    <cellStyle name="Input 12 2 15" xfId="3348" xr:uid="{F4879578-33C1-420F-B5BE-C8BF5F95EFF0}"/>
    <cellStyle name="Input 12 2 15 2" xfId="5200" xr:uid="{8C544620-9CCD-4E33-BE61-959A0942B568}"/>
    <cellStyle name="Input 12 2 16" xfId="2492" xr:uid="{5E1F4A20-B9BD-4D28-8E78-60F6CE0CEDAF}"/>
    <cellStyle name="Input 12 2 16 2" xfId="4353" xr:uid="{E281D3A0-2ECD-4E3D-8754-BDE14AB24BD4}"/>
    <cellStyle name="Input 12 2 17" xfId="1640" xr:uid="{E931A462-4134-4FD1-9A61-169AA1EB2CDA}"/>
    <cellStyle name="Input 12 2 17 2" xfId="3521" xr:uid="{F380BCC0-6064-4A98-9989-D33A0B1C9466}"/>
    <cellStyle name="Input 12 2 18" xfId="3463" xr:uid="{CB7983B2-DAA4-4D73-BCAB-0CACEC58DD9A}"/>
    <cellStyle name="Input 12 2 18 2" xfId="5315" xr:uid="{86FEC01A-1992-4C8B-96F2-8036C09DCA26}"/>
    <cellStyle name="Input 12 2 19" xfId="2968" xr:uid="{DC3CF4C7-9DFD-44B2-BDEC-9BD49E9EDF52}"/>
    <cellStyle name="Input 12 2 19 2" xfId="4824" xr:uid="{71A50A84-D15F-4D63-9315-A4A6EB06D7FE}"/>
    <cellStyle name="Input 12 2 2" xfId="2540" xr:uid="{B50FC59E-2CE6-4FD0-B82A-223CF408DCAD}"/>
    <cellStyle name="Input 12 2 2 2" xfId="4400" xr:uid="{9552834F-4048-4A59-A4F9-4F0A58FDC97C}"/>
    <cellStyle name="Input 12 2 3" xfId="2613" xr:uid="{F3009F26-CEBF-45F7-9DFD-8DA685AFB69F}"/>
    <cellStyle name="Input 12 2 3 2" xfId="4472" xr:uid="{57E5DB5F-B5D2-437C-A5C1-5DCCA0360D7F}"/>
    <cellStyle name="Input 12 2 4" xfId="1676" xr:uid="{930ABC9C-60FC-469A-B2BE-91FC45E72D82}"/>
    <cellStyle name="Input 12 2 4 2" xfId="3555" xr:uid="{479FADE4-F35E-4D23-9D66-19F7243614C6}"/>
    <cellStyle name="Input 12 2 5" xfId="2784" xr:uid="{46270C22-08F4-4273-8C50-4A8D6D30A886}"/>
    <cellStyle name="Input 12 2 5 2" xfId="4641" xr:uid="{EDC3DC4E-C01A-4CE3-BCCC-7A0FAB9B5D79}"/>
    <cellStyle name="Input 12 2 6" xfId="2860" xr:uid="{680706F4-4387-4ECF-A909-426A4F543B03}"/>
    <cellStyle name="Input 12 2 6 2" xfId="4716" xr:uid="{ECE194C1-DC5E-4A42-A5F7-CF594602557C}"/>
    <cellStyle name="Input 12 2 7" xfId="2947" xr:uid="{F74B8F0B-0A75-48BE-9D7E-4B7719310649}"/>
    <cellStyle name="Input 12 2 7 2" xfId="4803" xr:uid="{8AEC527A-51C5-4B5F-94B3-A62E1FA1C8E1}"/>
    <cellStyle name="Input 12 2 8" xfId="3035" xr:uid="{DF3BE3EC-383B-4656-8DDF-2EA4999564ED}"/>
    <cellStyle name="Input 12 2 8 2" xfId="4891" xr:uid="{83915D94-1487-43AD-8B3F-7B30EE643239}"/>
    <cellStyle name="Input 12 2 9" xfId="3105" xr:uid="{E95079A0-CDC1-4E0F-87A0-DF11CDECAD06}"/>
    <cellStyle name="Input 12 2 9 2" xfId="4960" xr:uid="{3057092D-9B3F-40EF-9C62-2B015E1A2D36}"/>
    <cellStyle name="Input 12 20" xfId="3427" xr:uid="{C9E1BBF9-071C-4CFE-982A-16AC326E0FE9}"/>
    <cellStyle name="Input 12 20 2" xfId="5279" xr:uid="{F72CBAA1-6B50-4511-961A-3FDF65457CE6}"/>
    <cellStyle name="Input 12 21" xfId="3412" xr:uid="{F099758E-0B58-48D7-B675-130AD5BA4A2A}"/>
    <cellStyle name="Input 12 21 2" xfId="5264" xr:uid="{3E7B1EEA-EA19-431E-9D03-203B0B5ABBB9}"/>
    <cellStyle name="Input 12 3" xfId="1539" xr:uid="{1F341989-2474-4D85-9F8F-C17CFB6D1530}"/>
    <cellStyle name="Input 12 3 10" xfId="2011" xr:uid="{B8CAFDCB-541E-410E-94A6-27255929116E}"/>
    <cellStyle name="Input 12 3 10 2" xfId="3881" xr:uid="{A9FDE116-A140-4FFF-822B-4BA61592E476}"/>
    <cellStyle name="Input 12 3 11" xfId="2456" xr:uid="{B57BFB35-EF03-44D4-BC48-6CE9F7CFA63E}"/>
    <cellStyle name="Input 12 3 11 2" xfId="4317" xr:uid="{E8D18683-BCFD-45A7-A660-A4A6D00D8002}"/>
    <cellStyle name="Input 12 3 12" xfId="1691" xr:uid="{CA8C89BF-8DE9-46D8-BEF6-AB7745F9648A}"/>
    <cellStyle name="Input 12 3 12 2" xfId="3570" xr:uid="{4418C1B4-E106-4161-9118-2CB57C25ED22}"/>
    <cellStyle name="Input 12 3 13" xfId="2278" xr:uid="{06DFDD27-EDB7-4433-A3A8-3519977E1D16}"/>
    <cellStyle name="Input 12 3 13 2" xfId="4146" xr:uid="{D1176C2A-3615-4EEC-9F5A-5C7478845F1B}"/>
    <cellStyle name="Input 12 3 14" xfId="3235" xr:uid="{D1D7BF96-580D-4EBB-A9A9-EE227EDC7A45}"/>
    <cellStyle name="Input 12 3 14 2" xfId="5087" xr:uid="{8EF53DEF-E789-403A-B038-ABFC6B8827CA}"/>
    <cellStyle name="Input 12 3 15" xfId="3322" xr:uid="{FCAECB52-34F2-40B4-A240-77DF497F87E9}"/>
    <cellStyle name="Input 12 3 15 2" xfId="5174" xr:uid="{25336B2C-80A4-424F-BD49-948B89C56538}"/>
    <cellStyle name="Input 12 3 16" xfId="2091" xr:uid="{207001E0-86BE-4937-A609-FCD10F6F14C5}"/>
    <cellStyle name="Input 12 3 16 2" xfId="3960" xr:uid="{0939BCCC-2510-4D7E-929B-63F3EC541C62}"/>
    <cellStyle name="Input 12 3 17" xfId="3175" xr:uid="{AD8A63E3-DD94-443B-962C-EA301012D54C}"/>
    <cellStyle name="Input 12 3 17 2" xfId="5028" xr:uid="{92E08B57-664C-43CA-939E-7EB54164A82F}"/>
    <cellStyle name="Input 12 3 18" xfId="3437" xr:uid="{AFE48AFA-273C-4BF1-A91C-2C872CBB4490}"/>
    <cellStyle name="Input 12 3 18 2" xfId="5289" xr:uid="{C6CB7E3A-114B-45A5-B46D-4F34EFF19509}"/>
    <cellStyle name="Input 12 3 19" xfId="3172" xr:uid="{4DD75FDB-52A7-49E9-A220-C15C64A32040}"/>
    <cellStyle name="Input 12 3 19 2" xfId="5025" xr:uid="{70FB4BF0-ADD5-4BE7-8DB9-78A4305A1BAA}"/>
    <cellStyle name="Input 12 3 2" xfId="2515" xr:uid="{FEE3EA46-9696-478C-955E-F4A36F48431B}"/>
    <cellStyle name="Input 12 3 2 2" xfId="4376" xr:uid="{FD5F5618-AEA9-4EBA-9874-BB05E526D81E}"/>
    <cellStyle name="Input 12 3 3" xfId="2495" xr:uid="{23D3BAA8-B59B-42C0-8CC9-D3A64241EC9A}"/>
    <cellStyle name="Input 12 3 3 2" xfId="4356" xr:uid="{F9308DEE-9990-40A2-99FA-E1F3DD728993}"/>
    <cellStyle name="Input 12 3 4" xfId="2438" xr:uid="{1EFE3CD9-9B86-4E50-B986-0E3CB617AAB4}"/>
    <cellStyle name="Input 12 3 4 2" xfId="4299" xr:uid="{B1E82004-D13A-46CC-AE24-A55670D8F58C}"/>
    <cellStyle name="Input 12 3 5" xfId="2758" xr:uid="{A8B133B4-B931-4F10-A4C2-4191D9000F64}"/>
    <cellStyle name="Input 12 3 5 2" xfId="4615" xr:uid="{141C5C9E-E0A5-4E28-986C-CE231BAE662B}"/>
    <cellStyle name="Input 12 3 6" xfId="2831" xr:uid="{4C432FBE-C416-4F6C-8F88-817E7714A602}"/>
    <cellStyle name="Input 12 3 6 2" xfId="4688" xr:uid="{2648295B-87DC-467C-AF86-391C5D9126BF}"/>
    <cellStyle name="Input 12 3 7" xfId="2922" xr:uid="{5F11652F-D5BE-4C46-9200-9168ED662AD0}"/>
    <cellStyle name="Input 12 3 7 2" xfId="4778" xr:uid="{0681C470-85F4-46DE-B5FE-59A41B2BB356}"/>
    <cellStyle name="Input 12 3 8" xfId="3011" xr:uid="{C8A8014D-67E4-4B6B-89EA-56F19F2D8320}"/>
    <cellStyle name="Input 12 3 8 2" xfId="4867" xr:uid="{798D81B1-ADB5-41F7-94EE-C095B7DED254}"/>
    <cellStyle name="Input 12 3 9" xfId="3077" xr:uid="{7589FD70-DCA1-4D41-B60F-4068134DF622}"/>
    <cellStyle name="Input 12 3 9 2" xfId="4932" xr:uid="{B403F612-D82C-476C-AD43-9EDCCA0D9DEB}"/>
    <cellStyle name="Input 12 4" xfId="2250" xr:uid="{508C3604-CF5F-4767-BDD7-D6DFE1316BDB}"/>
    <cellStyle name="Input 12 4 2" xfId="4118" xr:uid="{DA345BD0-5E2B-4403-9453-946294BA3F7B}"/>
    <cellStyle name="Input 12 5" xfId="1998" xr:uid="{3E0AE643-24B2-4716-8ABC-6D542F20D277}"/>
    <cellStyle name="Input 12 5 2" xfId="3870" xr:uid="{8E3BAD7D-2BD6-4783-9231-912213B2A728}"/>
    <cellStyle name="Input 12 6" xfId="2076" xr:uid="{2DBF0C49-5B5A-48F8-BCE1-7C8741E9B752}"/>
    <cellStyle name="Input 12 6 2" xfId="3945" xr:uid="{5808C2CA-B537-49C4-A21A-CF3235177F75}"/>
    <cellStyle name="Input 12 7" xfId="1639" xr:uid="{1FC28EB1-0713-4589-BF91-1D836DAEAAF6}"/>
    <cellStyle name="Input 12 7 2" xfId="3520" xr:uid="{A0B9AAB4-E27F-42D5-BF9C-2A2792A58F03}"/>
    <cellStyle name="Input 12 8" xfId="2102" xr:uid="{FBF2314E-7D04-428D-BB41-9743E7BE800E}"/>
    <cellStyle name="Input 12 8 2" xfId="3971" xr:uid="{9F98FEE4-92D9-412C-9B37-D5B16F36A355}"/>
    <cellStyle name="Input 12 9" xfId="1721" xr:uid="{87ADC98B-B018-4002-B6DF-0BCB8AF866AC}"/>
    <cellStyle name="Input 12 9 2" xfId="3600" xr:uid="{0A7987C7-05A8-450E-B083-51400C8794DF}"/>
    <cellStyle name="Input 13" xfId="1105" xr:uid="{12D9F49C-D8F8-429E-8741-82264F2A52EE}"/>
    <cellStyle name="Input 13 10" xfId="2119" xr:uid="{513A832E-AA99-4FC1-ABFE-691F3FD0EBD7}"/>
    <cellStyle name="Input 13 10 2" xfId="3988" xr:uid="{3E5A2A9B-EF31-4379-B4F5-F280A54A61C5}"/>
    <cellStyle name="Input 13 11" xfId="2726" xr:uid="{5C7C4364-FF43-47DD-92A5-0EF904D86CF0}"/>
    <cellStyle name="Input 13 11 2" xfId="4583" xr:uid="{E955E10D-616B-4F8D-B3B6-FEC1231B9603}"/>
    <cellStyle name="Input 13 12" xfId="1886" xr:uid="{005BEFEE-398C-452F-8F24-29DC527B2F99}"/>
    <cellStyle name="Input 13 12 2" xfId="3762" xr:uid="{DC82BBBC-94CA-4361-A508-1D91B5DFF300}"/>
    <cellStyle name="Input 13 13" xfId="1862" xr:uid="{3D58E214-D90E-44B5-9CB5-FB0FD7752102}"/>
    <cellStyle name="Input 13 13 2" xfId="3740" xr:uid="{278C488E-55FF-4C3A-A7EA-3F5057B7C40A}"/>
    <cellStyle name="Input 13 14" xfId="2172" xr:uid="{40529D6A-BBAB-42F1-BF92-3DB3CA6C2CBF}"/>
    <cellStyle name="Input 13 14 2" xfId="4040" xr:uid="{6E1C145E-FC11-4933-967A-BA041031ED69}"/>
    <cellStyle name="Input 13 15" xfId="2290" xr:uid="{0F38B8F4-524F-4A25-B7CC-FE8540362959}"/>
    <cellStyle name="Input 13 15 2" xfId="4158" xr:uid="{E4BA08AE-95F5-47A7-BA24-E4F8D74CDB6F}"/>
    <cellStyle name="Input 13 16" xfId="1952" xr:uid="{233775A9-F1EA-404E-82D0-C2103330A641}"/>
    <cellStyle name="Input 13 16 2" xfId="3825" xr:uid="{BF1E920C-05C7-4195-8455-2ACF7ACCC398}"/>
    <cellStyle name="Input 13 17" xfId="2139" xr:uid="{E047E603-861A-4CC9-9F40-14804B4F7FBF}"/>
    <cellStyle name="Input 13 17 2" xfId="4008" xr:uid="{443042C1-B7B9-4D4A-8087-EC98500CFF4F}"/>
    <cellStyle name="Input 13 18" xfId="3081" xr:uid="{33F45A9B-54E1-4428-AA36-25E4E694A1E8}"/>
    <cellStyle name="Input 13 18 2" xfId="4936" xr:uid="{17D144A0-13B8-4C22-9FFE-E548C1CECDAD}"/>
    <cellStyle name="Input 13 19" xfId="1985" xr:uid="{1D7B40B7-8651-4317-A613-BA81C14AF8A6}"/>
    <cellStyle name="Input 13 19 2" xfId="3857" xr:uid="{9AE38DD4-B3DD-4936-B3AF-47FD7EC987D5}"/>
    <cellStyle name="Input 13 2" xfId="1571" xr:uid="{FA0FACF9-378D-4073-9E3F-56237A94212A}"/>
    <cellStyle name="Input 13 2 10" xfId="2314" xr:uid="{07482873-0B90-4EA5-B0D4-9D7DE0D39B18}"/>
    <cellStyle name="Input 13 2 10 2" xfId="4181" xr:uid="{BCA6E859-C152-446E-B77A-B8E0CB2E3259}"/>
    <cellStyle name="Input 13 2 11" xfId="1637" xr:uid="{794288D9-789D-4146-AA06-1F5495DC7F95}"/>
    <cellStyle name="Input 13 2 11 2" xfId="3518" xr:uid="{97030726-1B6B-487B-BB22-571B9304BF3D}"/>
    <cellStyle name="Input 13 2 12" xfId="2581" xr:uid="{2D7439CC-E939-45A9-846A-FF936E1B41D2}"/>
    <cellStyle name="Input 13 2 12 2" xfId="4440" xr:uid="{3031D74D-D9DE-4AA0-8302-A58DC3BC6AEB}"/>
    <cellStyle name="Input 13 2 13" xfId="2675" xr:uid="{56D7674A-BED0-4A92-96DD-D8590B45564D}"/>
    <cellStyle name="Input 13 2 13 2" xfId="4532" xr:uid="{7F0435E7-49A8-4BB0-AF80-DB5F8E9C1ADD}"/>
    <cellStyle name="Input 13 2 14" xfId="3264" xr:uid="{7E8A5CA8-0B64-4466-9529-E04AADE9C5AA}"/>
    <cellStyle name="Input 13 2 14 2" xfId="5116" xr:uid="{324D7601-7D17-45F8-8426-8BFE9757F2C7}"/>
    <cellStyle name="Input 13 2 15" xfId="3349" xr:uid="{CBB4B40F-9A51-4476-BD43-61121D899E6A}"/>
    <cellStyle name="Input 13 2 15 2" xfId="5201" xr:uid="{AD90017A-C78E-4312-A4D7-12B5B6D75ADC}"/>
    <cellStyle name="Input 13 2 16" xfId="3075" xr:uid="{A48CAD4B-B31A-44DA-9DD5-26BF84C31858}"/>
    <cellStyle name="Input 13 2 16 2" xfId="4930" xr:uid="{DE9859BA-BE6C-4736-B8FD-6B901C1DFA62}"/>
    <cellStyle name="Input 13 2 17" xfId="3014" xr:uid="{711175EF-D25B-4C55-8E21-2AEBCF2C35F5}"/>
    <cellStyle name="Input 13 2 17 2" xfId="4870" xr:uid="{4C6CD2D8-A0F2-4A80-9364-D55BFAFE9158}"/>
    <cellStyle name="Input 13 2 18" xfId="3464" xr:uid="{0B6A4AC0-B2F4-4058-A1CB-BE78E414F572}"/>
    <cellStyle name="Input 13 2 18 2" xfId="5316" xr:uid="{A686A000-720A-4792-9283-D9F5E492D7F3}"/>
    <cellStyle name="Input 13 2 19" xfId="2391" xr:uid="{E6FE0A60-D5D3-4D37-9EA2-D886423074B5}"/>
    <cellStyle name="Input 13 2 19 2" xfId="4253" xr:uid="{C03EA05D-101D-4997-BF30-D1ECC7BEFB5E}"/>
    <cellStyle name="Input 13 2 2" xfId="2541" xr:uid="{32D5D91C-6973-4A90-AB03-82D1C1C807F3}"/>
    <cellStyle name="Input 13 2 2 2" xfId="4401" xr:uid="{C2F91707-693A-4E93-A46C-4BB88B0DE087}"/>
    <cellStyle name="Input 13 2 3" xfId="2614" xr:uid="{0E026A3B-6B48-4442-9BFE-02D159903681}"/>
    <cellStyle name="Input 13 2 3 2" xfId="4473" xr:uid="{50A13FAA-CAE7-4334-A6E6-12641B47E4A7}"/>
    <cellStyle name="Input 13 2 4" xfId="1694" xr:uid="{CAF020D9-8941-4F82-8AD9-2A33860B1166}"/>
    <cellStyle name="Input 13 2 4 2" xfId="3573" xr:uid="{738322DF-4615-4A04-841D-1C741A8B4A82}"/>
    <cellStyle name="Input 13 2 5" xfId="2785" xr:uid="{349F24ED-8CA9-47FA-84B2-37594A6266E6}"/>
    <cellStyle name="Input 13 2 5 2" xfId="4642" xr:uid="{5980F7D2-8929-474C-A226-2F5824D393B8}"/>
    <cellStyle name="Input 13 2 6" xfId="2861" xr:uid="{B1DE685D-D7BA-4FA2-8124-BB62A6587A7F}"/>
    <cellStyle name="Input 13 2 6 2" xfId="4717" xr:uid="{FD1F2664-8DBB-4169-9A52-672CCA348240}"/>
    <cellStyle name="Input 13 2 7" xfId="2948" xr:uid="{03C77C28-D544-43B8-895E-81E18AE08EBD}"/>
    <cellStyle name="Input 13 2 7 2" xfId="4804" xr:uid="{DFB8E219-C259-4DC4-BC43-013EE8669E29}"/>
    <cellStyle name="Input 13 2 8" xfId="3036" xr:uid="{36F9A211-3232-4A56-AAEA-9AE8EE0BBC33}"/>
    <cellStyle name="Input 13 2 8 2" xfId="4892" xr:uid="{417E55D2-22D9-46E7-B12A-34EDE2373FCF}"/>
    <cellStyle name="Input 13 2 9" xfId="3106" xr:uid="{B6F60FC6-4967-4381-B994-D9858A4BDDB2}"/>
    <cellStyle name="Input 13 2 9 2" xfId="4961" xr:uid="{4103C5D6-BB9D-4996-8855-11A579E241E8}"/>
    <cellStyle name="Input 13 20" xfId="3421" xr:uid="{15E02CD1-6EA7-4A76-B5C7-DBFA9D4481E5}"/>
    <cellStyle name="Input 13 20 2" xfId="5273" xr:uid="{81D6E3A1-4561-442D-BBE3-9369A759C6CE}"/>
    <cellStyle name="Input 13 21" xfId="2164" xr:uid="{59D0DEB6-58A9-4C8E-8515-80A9C63494AD}"/>
    <cellStyle name="Input 13 21 2" xfId="4032" xr:uid="{3C7ED48E-07F1-4815-BCBF-117CA4D7B2FF}"/>
    <cellStyle name="Input 13 3" xfId="1559" xr:uid="{DBDE210F-3D22-40BD-80A3-544F65A00D06}"/>
    <cellStyle name="Input 13 3 10" xfId="2408" xr:uid="{A5C9E498-99C2-4473-908F-4EF84607BEC1}"/>
    <cellStyle name="Input 13 3 10 2" xfId="4270" xr:uid="{D1B6F05F-710C-4A8C-92F4-65836545036C}"/>
    <cellStyle name="Input 13 3 11" xfId="2386" xr:uid="{C082616F-6E4F-4E59-AA69-0803E0DA5298}"/>
    <cellStyle name="Input 13 3 11 2" xfId="4248" xr:uid="{3C4081BC-01AA-49C8-9294-07D235579275}"/>
    <cellStyle name="Input 13 3 12" xfId="1682" xr:uid="{E791AF9A-90A7-4509-BF21-6ADFBF5288E8}"/>
    <cellStyle name="Input 13 3 12 2" xfId="3561" xr:uid="{76A2E400-25C8-4EA0-A39C-0E8584564B22}"/>
    <cellStyle name="Input 13 3 13" xfId="3163" xr:uid="{82097CA4-5CE3-4E5A-943F-1789DC5CFF84}"/>
    <cellStyle name="Input 13 3 13 2" xfId="5016" xr:uid="{1E283C9F-EFC8-4AA8-B6EC-383A3EC94081}"/>
    <cellStyle name="Input 13 3 14" xfId="3253" xr:uid="{28608FE4-2FC7-4239-AFF9-9707A482EED5}"/>
    <cellStyle name="Input 13 3 14 2" xfId="5105" xr:uid="{E21E8543-5AF9-4DD2-AA73-4ED81BA14023}"/>
    <cellStyle name="Input 13 3 15" xfId="3340" xr:uid="{759D0ED3-058C-4A7D-825E-EB1A8D9896A7}"/>
    <cellStyle name="Input 13 3 15 2" xfId="5192" xr:uid="{5C4003E0-874E-4CC9-9802-555CE684B3A0}"/>
    <cellStyle name="Input 13 3 16" xfId="2985" xr:uid="{AF768E1D-D1A0-4F50-9036-48BA0F3673C4}"/>
    <cellStyle name="Input 13 3 16 2" xfId="4841" xr:uid="{252D3CC2-0F3A-4FE2-AAC2-B9E2AF5957ED}"/>
    <cellStyle name="Input 13 3 17" xfId="2024" xr:uid="{29B4E214-6132-4107-8A95-53C61AA10F7F}"/>
    <cellStyle name="Input 13 3 17 2" xfId="3894" xr:uid="{2D8DD55B-9C02-4DB5-875C-FC0EBF4763E7}"/>
    <cellStyle name="Input 13 3 18" xfId="3455" xr:uid="{1D6EAC0E-E39F-47F9-9651-3E6A2DC164BC}"/>
    <cellStyle name="Input 13 3 18 2" xfId="5307" xr:uid="{0644D3E6-F2DA-48D8-9FB1-ED451C17B988}"/>
    <cellStyle name="Input 13 3 19" xfId="2485" xr:uid="{C33658D4-52FD-42EF-9E5B-336CB1757337}"/>
    <cellStyle name="Input 13 3 19 2" xfId="4346" xr:uid="{601AE286-EE03-400F-90E1-0ACBF8F25686}"/>
    <cellStyle name="Input 13 3 2" xfId="2532" xr:uid="{A8ADAFFC-67A2-4362-B14E-4836CAB02439}"/>
    <cellStyle name="Input 13 3 2 2" xfId="4392" xr:uid="{3ECA4319-D8ED-4B37-B994-B3AB9C7C24E2}"/>
    <cellStyle name="Input 13 3 3" xfId="2602" xr:uid="{44CC64C2-6523-4F43-B7D1-1C03BA39EF43}"/>
    <cellStyle name="Input 13 3 3 2" xfId="4461" xr:uid="{0DCC3465-EFB2-4411-A851-7DF9D91A176D}"/>
    <cellStyle name="Input 13 3 4" xfId="2420" xr:uid="{C94D6198-E967-4D8F-85EE-7A0A90BBF88F}"/>
    <cellStyle name="Input 13 3 4 2" xfId="4282" xr:uid="{408EF411-C01A-4492-A3DE-561B88B786A1}"/>
    <cellStyle name="Input 13 3 5" xfId="2775" xr:uid="{74D25B40-62BD-4B87-B028-B18C77046769}"/>
    <cellStyle name="Input 13 3 5 2" xfId="4632" xr:uid="{0218E55E-2304-4C19-817C-D510F763D0AF}"/>
    <cellStyle name="Input 13 3 6" xfId="2850" xr:uid="{6941C9DA-2E60-47BD-8510-54CB84204BB0}"/>
    <cellStyle name="Input 13 3 6 2" xfId="4706" xr:uid="{BE5B64E5-FDC0-4507-8DA5-DBB67F948E65}"/>
    <cellStyle name="Input 13 3 7" xfId="2936" xr:uid="{6CCAC692-63A1-48AE-9661-EB23D252A0B1}"/>
    <cellStyle name="Input 13 3 7 2" xfId="4792" xr:uid="{0E534C46-AB77-4C06-8CEA-B8C8D705D4D4}"/>
    <cellStyle name="Input 13 3 8" xfId="3027" xr:uid="{B17CEC0D-49F3-4CBE-81F6-F136404EA4E2}"/>
    <cellStyle name="Input 13 3 8 2" xfId="4883" xr:uid="{AFFF70DE-4690-4A70-B9A7-5D2098441450}"/>
    <cellStyle name="Input 13 3 9" xfId="3094" xr:uid="{D7BD3267-BDF6-467E-953E-F666876CD523}"/>
    <cellStyle name="Input 13 3 9 2" xfId="4949" xr:uid="{A05B931C-31A7-401D-BADD-EDD1B3D513E2}"/>
    <cellStyle name="Input 13 4" xfId="2251" xr:uid="{BF10659B-A292-49DA-B42C-D668B9FF94B5}"/>
    <cellStyle name="Input 13 4 2" xfId="4119" xr:uid="{F2F5A287-6563-4E5A-9E05-D4169DEF883A}"/>
    <cellStyle name="Input 13 5" xfId="1997" xr:uid="{20BE66C8-383F-48E5-AE3E-3ADE92942907}"/>
    <cellStyle name="Input 13 5 2" xfId="3869" xr:uid="{B074859D-FEC5-4FAD-90C8-9EE5B5FDD656}"/>
    <cellStyle name="Input 13 6" xfId="2075" xr:uid="{01E55905-C061-4B52-926C-72EB972BA61E}"/>
    <cellStyle name="Input 13 6 2" xfId="3944" xr:uid="{F238C7D4-E752-4A67-AAB2-D15685DAA4BD}"/>
    <cellStyle name="Input 13 7" xfId="2516" xr:uid="{1B2D0AE0-0719-4AA3-9E85-CAC85636584B}"/>
    <cellStyle name="Input 13 7 2" xfId="4377" xr:uid="{7B1A5566-BCFB-4B34-85E3-93BC8AAFB7FA}"/>
    <cellStyle name="Input 13 8" xfId="2101" xr:uid="{47145081-BE45-4333-A83C-5C791B5F4F08}"/>
    <cellStyle name="Input 13 8 2" xfId="3970" xr:uid="{C5461162-EB81-4DC6-8148-F07014EF110F}"/>
    <cellStyle name="Input 13 9" xfId="1784" xr:uid="{9777DF90-2817-4032-A6E0-3C1004D783EB}"/>
    <cellStyle name="Input 13 9 2" xfId="3663" xr:uid="{6EEF0BC5-6956-4D40-B4BC-68C9969766F5}"/>
    <cellStyle name="Input 14" xfId="1106" xr:uid="{4A2A0BC7-ADEE-41A9-B502-998069B20A6B}"/>
    <cellStyle name="Input 14 10" xfId="2856" xr:uid="{DA61927B-CBFA-490C-9E6B-F642FC860DBB}"/>
    <cellStyle name="Input 14 10 2" xfId="4712" xr:uid="{395A0F9E-7EE5-4351-8C68-C56A0C5AF0E2}"/>
    <cellStyle name="Input 14 11" xfId="2317" xr:uid="{C0A3B5B0-EC22-4DCD-9A76-60E0F4CD36D7}"/>
    <cellStyle name="Input 14 11 2" xfId="4184" xr:uid="{BC4A1E6A-9652-4F8D-A5E5-AD1E3AB98348}"/>
    <cellStyle name="Input 14 12" xfId="1662" xr:uid="{F8AE935C-BD9E-487C-A5AE-519915470B1C}"/>
    <cellStyle name="Input 14 12 2" xfId="3541" xr:uid="{6D1C6FF4-4DA0-4D56-A3D6-B24E1F28D293}"/>
    <cellStyle name="Input 14 13" xfId="2208" xr:uid="{F56C4F2E-0D41-42EE-8B8C-419087A84A40}"/>
    <cellStyle name="Input 14 13 2" xfId="4076" xr:uid="{233F85D1-D393-4AF4-A777-BD16B9D97AF3}"/>
    <cellStyle name="Input 14 14" xfId="2173" xr:uid="{A46ADC7B-C4EB-4612-9337-95AD29466639}"/>
    <cellStyle name="Input 14 14 2" xfId="4041" xr:uid="{0311C418-E994-441A-B566-32D170100164}"/>
    <cellStyle name="Input 14 15" xfId="2146" xr:uid="{44BF8146-C422-4AF7-8CFB-792FA917692B}"/>
    <cellStyle name="Input 14 15 2" xfId="4015" xr:uid="{600B9737-63CE-400E-BB06-0E2F139D63D1}"/>
    <cellStyle name="Input 14 16" xfId="3168" xr:uid="{C4611A9E-4319-467D-9DC5-9CA77FA1C6B2}"/>
    <cellStyle name="Input 14 16 2" xfId="5021" xr:uid="{F11587C5-D0CA-460E-A56F-4B84BA820405}"/>
    <cellStyle name="Input 14 17" xfId="2965" xr:uid="{A0A5E2E9-E08F-4DAF-BACC-AF4FA895DA8D}"/>
    <cellStyle name="Input 14 17 2" xfId="4821" xr:uid="{9BBE132E-52C0-4AA4-A5DB-44E8F93959C9}"/>
    <cellStyle name="Input 14 18" xfId="2361" xr:uid="{11D8695D-4135-459B-A2C9-0D8B94615142}"/>
    <cellStyle name="Input 14 18 2" xfId="4225" xr:uid="{07D744F8-3275-4291-A481-3AE6E0D13861}"/>
    <cellStyle name="Input 14 19" xfId="2313" xr:uid="{C24D6B69-51CD-44B3-8093-E0769417BA51}"/>
    <cellStyle name="Input 14 19 2" xfId="4180" xr:uid="{1EE58F50-7126-4811-BC6A-A104066DE38D}"/>
    <cellStyle name="Input 14 2" xfId="1572" xr:uid="{E207BAEA-7C1B-4145-9151-E7EE6F17CD82}"/>
    <cellStyle name="Input 14 2 10" xfId="2016" xr:uid="{4F6CF857-F613-4568-895E-6C327C591E5E}"/>
    <cellStyle name="Input 14 2 10 2" xfId="3886" xr:uid="{EBC3D8DB-813C-4949-AB38-0F99F70A88E7}"/>
    <cellStyle name="Input 14 2 11" xfId="2367" xr:uid="{589E6756-CFDD-49D9-8204-7D3C1B4646CC}"/>
    <cellStyle name="Input 14 2 11 2" xfId="4231" xr:uid="{767514F9-9E80-4C4A-96B3-08657B1F8864}"/>
    <cellStyle name="Input 14 2 12" xfId="1636" xr:uid="{9FE0C796-9581-42BE-A238-091CB2C1F2E0}"/>
    <cellStyle name="Input 14 2 12 2" xfId="3517" xr:uid="{70C1B2AD-C495-4D33-BD35-336A5173C85B}"/>
    <cellStyle name="Input 14 2 13" xfId="2273" xr:uid="{2FBD81A1-9961-4410-8C2E-A34CAB294987}"/>
    <cellStyle name="Input 14 2 13 2" xfId="4141" xr:uid="{309AF068-9A69-4AC7-8CCA-842B84FE20AC}"/>
    <cellStyle name="Input 14 2 14" xfId="3265" xr:uid="{A47C0DC2-CBA6-44CF-A756-7075D27DB685}"/>
    <cellStyle name="Input 14 2 14 2" xfId="5117" xr:uid="{48CFFEAC-B77B-42CC-A5A2-B191F6CD68FB}"/>
    <cellStyle name="Input 14 2 15" xfId="3350" xr:uid="{D13F6841-0472-4076-BC62-DC7B24BDDB45}"/>
    <cellStyle name="Input 14 2 15 2" xfId="5202" xr:uid="{C97AC474-D72D-4033-BD56-12BE3B191A5D}"/>
    <cellStyle name="Input 14 2 16" xfId="1888" xr:uid="{675613ED-095C-4F2A-9FE0-D879BCCB1EEF}"/>
    <cellStyle name="Input 14 2 16 2" xfId="3764" xr:uid="{940AD5E1-1D00-4B33-8DA0-8FE25C9DF875}"/>
    <cellStyle name="Input 14 2 17" xfId="2057" xr:uid="{BB345704-743C-4433-B3B0-A09D2E2E5384}"/>
    <cellStyle name="Input 14 2 17 2" xfId="3926" xr:uid="{588944DA-C777-464D-89E1-FC75BCFE6649}"/>
    <cellStyle name="Input 14 2 18" xfId="3465" xr:uid="{C595B089-0408-41C5-962D-5E83B025ACD9}"/>
    <cellStyle name="Input 14 2 18 2" xfId="5317" xr:uid="{7FF3742B-E446-4536-A1EF-1A62EFACC543}"/>
    <cellStyle name="Input 14 2 19" xfId="2214" xr:uid="{021938E8-E8F2-4816-BEB9-0107FD75AB41}"/>
    <cellStyle name="Input 14 2 19 2" xfId="4082" xr:uid="{4925DDB9-4AAA-45DB-BDB8-0BFF1BE17BF1}"/>
    <cellStyle name="Input 14 2 2" xfId="2542" xr:uid="{081751C0-FDC0-4189-BE1D-B96F34E37CE8}"/>
    <cellStyle name="Input 14 2 2 2" xfId="4402" xr:uid="{57D5134B-C711-4C38-A119-40C19612E885}"/>
    <cellStyle name="Input 14 2 3" xfId="2615" xr:uid="{F23F7EE9-4EF4-409E-B42E-1476E1F98396}"/>
    <cellStyle name="Input 14 2 3 2" xfId="4474" xr:uid="{BB37728F-F918-4A77-83E4-6B5CFFA339D6}"/>
    <cellStyle name="Input 14 2 4" xfId="2428" xr:uid="{67475522-1E72-47FC-A182-0D67798AACFE}"/>
    <cellStyle name="Input 14 2 4 2" xfId="4290" xr:uid="{EC039C0F-756C-4AE6-9FA5-7F2E492C7F50}"/>
    <cellStyle name="Input 14 2 5" xfId="2786" xr:uid="{4759BE8B-7867-4F19-8540-13C2BF45FFBC}"/>
    <cellStyle name="Input 14 2 5 2" xfId="4643" xr:uid="{ED5F2AE9-BD0A-4B75-B979-D2FA4AEFD27D}"/>
    <cellStyle name="Input 14 2 6" xfId="2862" xr:uid="{D951C479-F156-4EB1-B412-72D211C6CDFF}"/>
    <cellStyle name="Input 14 2 6 2" xfId="4718" xr:uid="{A06CCF57-5877-4E84-83E2-DEE1E14626C4}"/>
    <cellStyle name="Input 14 2 7" xfId="2949" xr:uid="{3B3B5249-3DC2-4D21-8C8A-012BE417D6CD}"/>
    <cellStyle name="Input 14 2 7 2" xfId="4805" xr:uid="{5917C13A-4543-4A8F-9F82-DF21B17B0C55}"/>
    <cellStyle name="Input 14 2 8" xfId="3037" xr:uid="{DF2955D2-720B-4E20-966A-467C2A5F095C}"/>
    <cellStyle name="Input 14 2 8 2" xfId="4893" xr:uid="{AE677616-0F4F-4CF4-98BD-A1506CEB2631}"/>
    <cellStyle name="Input 14 2 9" xfId="3107" xr:uid="{5C704919-82D3-4DDE-9EDA-A0601A02886A}"/>
    <cellStyle name="Input 14 2 9 2" xfId="4962" xr:uid="{ABC7ABB4-15D7-45A7-9404-D159F6945472}"/>
    <cellStyle name="Input 14 20" xfId="1941" xr:uid="{A44CB5B2-E0AC-4685-8EBD-DC022D22AC5B}"/>
    <cellStyle name="Input 14 20 2" xfId="3815" xr:uid="{C68EB7B9-3893-412A-8BF9-F4347E7E13C1}"/>
    <cellStyle name="Input 14 21" xfId="3211" xr:uid="{54C59E8E-22AC-4259-A698-7FFA42A63D77}"/>
    <cellStyle name="Input 14 21 2" xfId="5063" xr:uid="{3C246DE3-C689-4EFF-AEF5-DABB984FF7E5}"/>
    <cellStyle name="Input 14 3" xfId="1558" xr:uid="{2E0D8B10-EB8E-4D55-840F-866FE51C758E}"/>
    <cellStyle name="Input 14 3 10" xfId="2989" xr:uid="{C3A33C66-8CA1-4D3A-B43A-0B7E9D23C4CE}"/>
    <cellStyle name="Input 14 3 10 2" xfId="4845" xr:uid="{10A052B5-2285-4D6C-9A21-B31573A1D023}"/>
    <cellStyle name="Input 14 3 11" xfId="2579" xr:uid="{F89030FB-8E93-4BAD-B78E-CF382C594B36}"/>
    <cellStyle name="Input 14 3 11 2" xfId="4438" xr:uid="{E4B22A94-919D-4E4C-B661-1D0A6B2C82E5}"/>
    <cellStyle name="Input 14 3 12" xfId="1671" xr:uid="{551B54B2-3801-4BE0-800C-AF1407CD3045}"/>
    <cellStyle name="Input 14 3 12 2" xfId="3550" xr:uid="{6C9F6F99-019D-407C-A32F-72D342A5D794}"/>
    <cellStyle name="Input 14 3 13" xfId="2676" xr:uid="{BDADDB45-DFD2-47A5-93AE-4D6BBC148691}"/>
    <cellStyle name="Input 14 3 13 2" xfId="4533" xr:uid="{CD56FC5A-333D-4080-81E8-756F5311F192}"/>
    <cellStyle name="Input 14 3 14" xfId="3252" xr:uid="{7BC89939-4649-4F6C-9DB9-687E9D01F503}"/>
    <cellStyle name="Input 14 3 14 2" xfId="5104" xr:uid="{B746100F-EDD2-4491-894B-8E8F088DB388}"/>
    <cellStyle name="Input 14 3 15" xfId="3339" xr:uid="{44CE21AD-0788-4F57-9DC5-727D275D6231}"/>
    <cellStyle name="Input 14 3 15 2" xfId="5191" xr:uid="{F019FD4E-67A3-45EF-9953-170B3F4AD439}"/>
    <cellStyle name="Input 14 3 16" xfId="2032" xr:uid="{3906303E-29C2-48AE-8BC4-9E95C8238608}"/>
    <cellStyle name="Input 14 3 16 2" xfId="3902" xr:uid="{3E0A466A-017C-4C27-BE40-05A6890786C4}"/>
    <cellStyle name="Input 14 3 17" xfId="1840" xr:uid="{5B6B28EA-FF40-4354-9DE5-CC717283687C}"/>
    <cellStyle name="Input 14 3 17 2" xfId="3718" xr:uid="{57F3E871-A02C-42D9-8669-04E0A46840D6}"/>
    <cellStyle name="Input 14 3 18" xfId="3454" xr:uid="{A9D37EDA-18BE-4EDE-B2CB-85C61963FDF6}"/>
    <cellStyle name="Input 14 3 18 2" xfId="5306" xr:uid="{EAD0EC42-A6BE-4BBE-825D-12E3F5AA6597}"/>
    <cellStyle name="Input 14 3 19" xfId="2817" xr:uid="{85FE0BA8-9762-4734-BF55-F15A4A4DE10C}"/>
    <cellStyle name="Input 14 3 19 2" xfId="4674" xr:uid="{D43A4517-6B28-43ED-9036-E97F8A1FBDDB}"/>
    <cellStyle name="Input 14 3 2" xfId="2531" xr:uid="{87CB9EB0-6980-4A39-AD1A-F7D1EB0D2604}"/>
    <cellStyle name="Input 14 3 2 2" xfId="4391" xr:uid="{8B099545-AC8F-41DC-A6D6-2E68A36B579D}"/>
    <cellStyle name="Input 14 3 3" xfId="2601" xr:uid="{6618AFFF-FB9A-4455-B38E-B707643F8D1F}"/>
    <cellStyle name="Input 14 3 3 2" xfId="4460" xr:uid="{D4B80323-AC52-40BA-B9B1-6C72D03D379F}"/>
    <cellStyle name="Input 14 3 4" xfId="1720" xr:uid="{B3483C52-23CB-4C4F-B6B2-CF5579BFD654}"/>
    <cellStyle name="Input 14 3 4 2" xfId="3599" xr:uid="{FCDBC650-6894-4F5D-8B7C-BEB508235FBA}"/>
    <cellStyle name="Input 14 3 5" xfId="2774" xr:uid="{691E210B-9E35-429D-945D-58991C5A94C3}"/>
    <cellStyle name="Input 14 3 5 2" xfId="4631" xr:uid="{D8256F5A-653B-40BA-BD5A-9235F9767B4C}"/>
    <cellStyle name="Input 14 3 6" xfId="2849" xr:uid="{5F38C198-A3AC-4D76-B2F3-7AF386416DD6}"/>
    <cellStyle name="Input 14 3 6 2" xfId="4705" xr:uid="{D232BC08-680C-475F-B888-B03DBD5674AA}"/>
    <cellStyle name="Input 14 3 7" xfId="2935" xr:uid="{B6E3A88C-54E8-473F-92B7-84C176ACF513}"/>
    <cellStyle name="Input 14 3 7 2" xfId="4791" xr:uid="{38914EC2-E11E-485F-ACD0-8697E94EED44}"/>
    <cellStyle name="Input 14 3 8" xfId="3026" xr:uid="{A2A32FAC-A3F6-46B3-B78A-AF9D47E9F6F1}"/>
    <cellStyle name="Input 14 3 8 2" xfId="4882" xr:uid="{E943C1DA-44B9-44C7-BC5F-0626B0D55BC4}"/>
    <cellStyle name="Input 14 3 9" xfId="3093" xr:uid="{07B485F1-F7E8-48BB-A149-A860A3231B7C}"/>
    <cellStyle name="Input 14 3 9 2" xfId="4948" xr:uid="{8452BDB8-5594-4984-8D4C-891771AD2238}"/>
    <cellStyle name="Input 14 4" xfId="2252" xr:uid="{AE358E6D-688A-4F97-8616-7CFBE5A655C3}"/>
    <cellStyle name="Input 14 4 2" xfId="4120" xr:uid="{4A3AAC4A-62C9-4EB0-81DF-77FC9B671285}"/>
    <cellStyle name="Input 14 5" xfId="1996" xr:uid="{602B64B6-9C4C-405D-A586-4CEAD1B9AE87}"/>
    <cellStyle name="Input 14 5 2" xfId="3868" xr:uid="{1F696D86-514B-4CAE-9716-8B97C6631D56}"/>
    <cellStyle name="Input 14 6" xfId="2074" xr:uid="{FB9D6F24-24D4-47F6-9028-E917631FC613}"/>
    <cellStyle name="Input 14 6 2" xfId="3943" xr:uid="{196C9A19-BA88-46F0-9CEE-D3B66CEB9E3A}"/>
    <cellStyle name="Input 14 7" xfId="2730" xr:uid="{F12B0ED2-F44D-474C-9A51-B7E08AF9F5F6}"/>
    <cellStyle name="Input 14 7 2" xfId="4587" xr:uid="{3E288469-9CA4-4351-9FB0-331719D0523F}"/>
    <cellStyle name="Input 14 8" xfId="1939" xr:uid="{37AD2B2A-48EB-4815-AF97-B5669CAE8A4B}"/>
    <cellStyle name="Input 14 8 2" xfId="3813" xr:uid="{FB321C0C-5AA7-4834-ADC4-DF7D30A0F183}"/>
    <cellStyle name="Input 14 9" xfId="2489" xr:uid="{FE111167-D652-411D-8112-0282AF9F82DA}"/>
    <cellStyle name="Input 14 9 2" xfId="4350" xr:uid="{48AC5E1F-F122-4561-8A27-3C0736AF247D}"/>
    <cellStyle name="Input 15" xfId="1107" xr:uid="{34823077-A22A-4280-8C64-68CCF21223DD}"/>
    <cellStyle name="Input 15 10" xfId="2852" xr:uid="{829C1037-3003-41BE-9CB6-C76E4D6334B8}"/>
    <cellStyle name="Input 15 10 2" xfId="4708" xr:uid="{A1378FEE-CDE6-471D-8981-0DF1E25965C6}"/>
    <cellStyle name="Input 15 11" xfId="2272" xr:uid="{769B8870-3C4C-4CCF-8987-F5E9705743B1}"/>
    <cellStyle name="Input 15 11 2" xfId="4140" xr:uid="{3821C00A-A86C-4798-8083-D358E361FD3F}"/>
    <cellStyle name="Input 15 12" xfId="2390" xr:uid="{127E2D17-A20A-4AAF-80FF-B7EE34460074}"/>
    <cellStyle name="Input 15 12 2" xfId="4252" xr:uid="{B924659C-5410-47D1-9F09-ECF1214F0303}"/>
    <cellStyle name="Input 15 13" xfId="2209" xr:uid="{88FB0A27-684A-4C0C-A6C7-3C3A8DB45633}"/>
    <cellStyle name="Input 15 13 2" xfId="4077" xr:uid="{C3B71B4F-6EE1-4C94-8A2B-5BB7625736F3}"/>
    <cellStyle name="Input 15 14" xfId="2174" xr:uid="{D536A183-E1F0-4DB7-BD8A-BAD1912EBFE8}"/>
    <cellStyle name="Input 15 14 2" xfId="4042" xr:uid="{F15C54EE-DD93-4B98-BC5D-E489453D3E6C}"/>
    <cellStyle name="Input 15 15" xfId="2397" xr:uid="{7901AAB6-B030-4914-9442-C4AAAD0598D0}"/>
    <cellStyle name="Input 15 15 2" xfId="4259" xr:uid="{3C20BB74-7C25-4E12-BBA0-E1405B7FAC12}"/>
    <cellStyle name="Input 15 16" xfId="2108" xr:uid="{2C37ADDC-5226-488A-9652-A2ADFE1D6854}"/>
    <cellStyle name="Input 15 16 2" xfId="3977" xr:uid="{F09553A4-CAF0-46C3-A9D2-B6761ECBAFEF}"/>
    <cellStyle name="Input 15 17" xfId="2204" xr:uid="{4F21A8DF-CDEE-4461-935D-0F2494EC4131}"/>
    <cellStyle name="Input 15 17 2" xfId="4072" xr:uid="{272F36B2-8B8A-436A-907E-0019A9C24C14}"/>
    <cellStyle name="Input 15 18" xfId="1887" xr:uid="{7DABBD28-59C2-4619-AB4C-DCBDAB1B9D9A}"/>
    <cellStyle name="Input 15 18 2" xfId="3763" xr:uid="{49DBEC17-D1D6-4C1E-A741-1E8F0118C42A}"/>
    <cellStyle name="Input 15 19" xfId="2661" xr:uid="{E510A665-DDE2-4FD1-B048-8AB2B32CF53B}"/>
    <cellStyle name="Input 15 19 2" xfId="4518" xr:uid="{DEA9C217-3743-4B85-986B-4AF39E66195E}"/>
    <cellStyle name="Input 15 2" xfId="1573" xr:uid="{1995FDA2-1DCB-428C-9ADC-6F6E91C78E58}"/>
    <cellStyle name="Input 15 2 10" xfId="2987" xr:uid="{DEA4A4DF-6891-45CE-B000-62054F45831A}"/>
    <cellStyle name="Input 15 2 10 2" xfId="4843" xr:uid="{D21EB702-4C47-42BD-B72C-30029A94963E}"/>
    <cellStyle name="Input 15 2 11" xfId="2716" xr:uid="{C1453D7C-47BB-4C78-ACED-9D5F373C0E80}"/>
    <cellStyle name="Input 15 2 11 2" xfId="4573" xr:uid="{F1FD85EB-B6E9-43C4-9463-41812E173FA0}"/>
    <cellStyle name="Input 15 2 12" xfId="2351" xr:uid="{7E3B2E9E-83D5-4FC2-9236-881140ABA7AC}"/>
    <cellStyle name="Input 15 2 12 2" xfId="4216" xr:uid="{5379BFB6-1CE4-4800-AF14-5B732CF1AD8D}"/>
    <cellStyle name="Input 15 2 13" xfId="1712" xr:uid="{ED3AEFFA-992D-448D-A778-14CEA283BAF7}"/>
    <cellStyle name="Input 15 2 13 2" xfId="3591" xr:uid="{C6299220-3B29-4DC6-9BB4-3C412E461A33}"/>
    <cellStyle name="Input 15 2 14" xfId="3266" xr:uid="{3C224F36-FB5F-46DF-B2EB-AD6347839CE0}"/>
    <cellStyle name="Input 15 2 14 2" xfId="5118" xr:uid="{5E4E144E-56A9-43FB-A03A-0952F31CF249}"/>
    <cellStyle name="Input 15 2 15" xfId="3351" xr:uid="{1469B757-7811-45D5-BA0C-C764A9421EA5}"/>
    <cellStyle name="Input 15 2 15 2" xfId="5203" xr:uid="{C670CA23-27FA-4D3B-A4A3-6101BAEA9CEF}"/>
    <cellStyle name="Input 15 2 16" xfId="1652" xr:uid="{515FA32F-21E0-4FE5-B4CA-B339FB9873FD}"/>
    <cellStyle name="Input 15 2 16 2" xfId="3532" xr:uid="{BED4D3A0-91DB-4841-B14D-A36EFE563EBF}"/>
    <cellStyle name="Input 15 2 17" xfId="2160" xr:uid="{D3E1C2D7-D050-4640-A6A8-83B72E85B191}"/>
    <cellStyle name="Input 15 2 17 2" xfId="4029" xr:uid="{D951A7F8-37A4-43CC-9C42-CB3A3687E79E}"/>
    <cellStyle name="Input 15 2 18" xfId="3466" xr:uid="{73AB0D69-A2B4-4828-ADEA-49E827C62903}"/>
    <cellStyle name="Input 15 2 18 2" xfId="5318" xr:uid="{FC06E67F-A7CA-44E4-ADF0-FA568E0EF777}"/>
    <cellStyle name="Input 15 2 19" xfId="3302" xr:uid="{8C42AFAC-B0D6-4503-8583-BB5D99DA77E2}"/>
    <cellStyle name="Input 15 2 19 2" xfId="5154" xr:uid="{6E2BC6C5-1245-45E2-B316-726F20F97CDF}"/>
    <cellStyle name="Input 15 2 2" xfId="2543" xr:uid="{93837025-858E-414C-A01D-28129ADA3F07}"/>
    <cellStyle name="Input 15 2 2 2" xfId="4403" xr:uid="{AB6AB9BB-DC76-493E-813D-70CA40DDE52F}"/>
    <cellStyle name="Input 15 2 3" xfId="2616" xr:uid="{8B468299-3C70-44D6-B969-F15722A019E6}"/>
    <cellStyle name="Input 15 2 3 2" xfId="4475" xr:uid="{18A61E75-6A16-44C3-9966-B887A1DBA302}"/>
    <cellStyle name="Input 15 2 4" xfId="1871" xr:uid="{EB9C86B7-1EC8-4B7A-A7A6-3BEC9FEEAB7C}"/>
    <cellStyle name="Input 15 2 4 2" xfId="3748" xr:uid="{F20484CB-8E01-41BD-9996-DF0C05E27EC5}"/>
    <cellStyle name="Input 15 2 5" xfId="2787" xr:uid="{F352EC31-7274-4B36-ACFE-F1970B2B9093}"/>
    <cellStyle name="Input 15 2 5 2" xfId="4644" xr:uid="{F44EF7C4-DB2A-4542-A46D-DAFFAF35FC80}"/>
    <cellStyle name="Input 15 2 6" xfId="2863" xr:uid="{03581870-EE12-42CA-8B98-AB85A460339C}"/>
    <cellStyle name="Input 15 2 6 2" xfId="4719" xr:uid="{576324CD-DD01-400E-BE1D-B3C4E523572D}"/>
    <cellStyle name="Input 15 2 7" xfId="2950" xr:uid="{776B9E10-057C-4600-BAF1-59B1D03CD1F2}"/>
    <cellStyle name="Input 15 2 7 2" xfId="4806" xr:uid="{04BD01A0-9944-47A8-B65D-40595B477167}"/>
    <cellStyle name="Input 15 2 8" xfId="3038" xr:uid="{2539B5E2-BC2D-4D92-BDF4-B73BDC7E303A}"/>
    <cellStyle name="Input 15 2 8 2" xfId="4894" xr:uid="{55CDB2D5-CFA1-4700-9A27-AE9A6202FE6F}"/>
    <cellStyle name="Input 15 2 9" xfId="3108" xr:uid="{356D26ED-2837-4A8E-9DCA-EAB806E30290}"/>
    <cellStyle name="Input 15 2 9 2" xfId="4963" xr:uid="{8AA3847A-8EA8-47B3-A903-8C67B2974780}"/>
    <cellStyle name="Input 15 20" xfId="3406" xr:uid="{936B70B1-472C-4993-8479-6D6B3AF0539A}"/>
    <cellStyle name="Input 15 20 2" xfId="5258" xr:uid="{C812CA51-19A7-4BF7-8711-2FD9A14435E8}"/>
    <cellStyle name="Input 15 21" xfId="3403" xr:uid="{FE17119E-47ED-46EB-B792-BA2EF7002472}"/>
    <cellStyle name="Input 15 21 2" xfId="5255" xr:uid="{75DBB487-65EA-49C6-B7D1-438EABA12720}"/>
    <cellStyle name="Input 15 3" xfId="1538" xr:uid="{91894B74-E4DA-4459-BB6A-0E0C05D96726}"/>
    <cellStyle name="Input 15 3 10" xfId="1909" xr:uid="{88C36D5A-22EE-4896-AFC4-AC33DA49B62E}"/>
    <cellStyle name="Input 15 3 10 2" xfId="3784" xr:uid="{87E1A0E3-4D21-4E07-8D46-37459F1C15DD}"/>
    <cellStyle name="Input 15 3 11" xfId="2326" xr:uid="{CF494C32-9B41-4F70-9D84-3654ACABD61E}"/>
    <cellStyle name="Input 15 3 11 2" xfId="4193" xr:uid="{A57F7BA1-5E76-417B-A0ED-7B6A180B3A4D}"/>
    <cellStyle name="Input 15 3 12" xfId="2663" xr:uid="{BD25173E-8408-4DE9-9FCF-E5D4778F04E4}"/>
    <cellStyle name="Input 15 3 12 2" xfId="4520" xr:uid="{C129D2CE-02DC-40DB-B00A-87B5F3C30F08}"/>
    <cellStyle name="Input 15 3 13" xfId="1852" xr:uid="{A9DEF001-6EDC-4F23-B18B-62EF9705F242}"/>
    <cellStyle name="Input 15 3 13 2" xfId="3730" xr:uid="{D2288F0C-A1CD-4B6C-A1AE-9C933BD8856C}"/>
    <cellStyle name="Input 15 3 14" xfId="3234" xr:uid="{1238886E-8872-4AC0-9F62-4ABBD8127D1F}"/>
    <cellStyle name="Input 15 3 14 2" xfId="5086" xr:uid="{8EE7E877-3662-41A2-ABE7-A1C5D190AEAF}"/>
    <cellStyle name="Input 15 3 15" xfId="3321" xr:uid="{E547698E-EEA8-4980-B7C2-2036CC1DBB99}"/>
    <cellStyle name="Input 15 3 15 2" xfId="5173" xr:uid="{2C92D709-DFEB-4069-B287-681A3CE437E9}"/>
    <cellStyle name="Input 15 3 16" xfId="3128" xr:uid="{EAD8377B-E351-46DC-B9C2-5F0042668263}"/>
    <cellStyle name="Input 15 3 16 2" xfId="4983" xr:uid="{4A99A573-B270-4F76-B953-AB9CECEBB12E}"/>
    <cellStyle name="Input 15 3 17" xfId="2030" xr:uid="{83C14E1A-F383-4D25-BB1D-28F11A23857B}"/>
    <cellStyle name="Input 15 3 17 2" xfId="3900" xr:uid="{DF8BFB59-65E8-48CE-BFF4-E2E90FCD6800}"/>
    <cellStyle name="Input 15 3 18" xfId="3436" xr:uid="{E7CCF576-003F-4F55-912B-26FB1E1650B5}"/>
    <cellStyle name="Input 15 3 18 2" xfId="5288" xr:uid="{85B5F6E3-A48D-4C20-9C23-2C307154456B}"/>
    <cellStyle name="Input 15 3 19" xfId="3181" xr:uid="{E0EC3544-FB82-4DCC-8B59-A48D2615C618}"/>
    <cellStyle name="Input 15 3 19 2" xfId="5034" xr:uid="{F3EF5736-FF75-4481-9BE4-973B01F5E0C1}"/>
    <cellStyle name="Input 15 3 2" xfId="2514" xr:uid="{F363DF71-C450-41CF-8C1D-F26C749EEFC7}"/>
    <cellStyle name="Input 15 3 2 2" xfId="4375" xr:uid="{6CC21190-5D21-4531-9FDB-C6DB47249404}"/>
    <cellStyle name="Input 15 3 3" xfId="1642" xr:uid="{14F89154-5919-4FA7-9F19-28DA60886AE2}"/>
    <cellStyle name="Input 15 3 3 2" xfId="3523" xr:uid="{68151B5E-0502-4089-9E27-16974E3C65C8}"/>
    <cellStyle name="Input 15 3 4" xfId="2443" xr:uid="{041BCA9D-E570-4601-80B2-756C4760FF7E}"/>
    <cellStyle name="Input 15 3 4 2" xfId="4304" xr:uid="{D65C3CD3-71A7-46F3-9430-4004BA94E81A}"/>
    <cellStyle name="Input 15 3 5" xfId="2757" xr:uid="{FE05D8D8-4810-42EA-A038-1021476D055F}"/>
    <cellStyle name="Input 15 3 5 2" xfId="4614" xr:uid="{53F2216C-CF78-4AA7-937B-DC3D6D13BAAB}"/>
    <cellStyle name="Input 15 3 6" xfId="2830" xr:uid="{BB62C4CC-1A47-443D-B2DF-21259D1AA13D}"/>
    <cellStyle name="Input 15 3 6 2" xfId="4687" xr:uid="{C22B7426-6FD2-43E2-AE98-F756998B7B2A}"/>
    <cellStyle name="Input 15 3 7" xfId="2921" xr:uid="{A8B2BD09-6B8D-4014-887F-7BBB5CD75AB9}"/>
    <cellStyle name="Input 15 3 7 2" xfId="4777" xr:uid="{B9004415-000A-403C-AD9B-28A7651BE8DA}"/>
    <cellStyle name="Input 15 3 8" xfId="3010" xr:uid="{4BAC5E1B-BAE5-4E93-B682-B1C99726693B}"/>
    <cellStyle name="Input 15 3 8 2" xfId="4866" xr:uid="{46262600-2FA0-4DBB-BE68-497E14A10102}"/>
    <cellStyle name="Input 15 3 9" xfId="3076" xr:uid="{DC9E1501-B888-4428-BA86-94569A4187EB}"/>
    <cellStyle name="Input 15 3 9 2" xfId="4931" xr:uid="{5FA1BD02-DF8E-49C5-81C8-8EBCCD1CEAB3}"/>
    <cellStyle name="Input 15 4" xfId="2253" xr:uid="{AD45F83F-7BAA-4348-AC62-9A92191C24D5}"/>
    <cellStyle name="Input 15 4 2" xfId="4121" xr:uid="{16991D18-2BFC-41EE-92F6-DE83BAD5AD3A}"/>
    <cellStyle name="Input 15 5" xfId="1995" xr:uid="{E728DEEA-CEDC-4E6D-85A2-7DC8A27AADD7}"/>
    <cellStyle name="Input 15 5 2" xfId="3867" xr:uid="{A62295E5-D107-4356-9941-7E7A3FAC6CCD}"/>
    <cellStyle name="Input 15 6" xfId="2073" xr:uid="{E63E9633-6FC5-4A5C-A486-166CB2572D06}"/>
    <cellStyle name="Input 15 6 2" xfId="3942" xr:uid="{D431FD92-871D-42AE-B66F-43DECD42E7A5}"/>
    <cellStyle name="Input 15 7" xfId="2734" xr:uid="{163E02EA-FF3A-4926-B4F9-857010D130A2}"/>
    <cellStyle name="Input 15 7 2" xfId="4591" xr:uid="{B33EF63B-226B-463C-AC3D-3DA17F85B529}"/>
    <cellStyle name="Input 15 8" xfId="2100" xr:uid="{C2432095-BFB7-4FA5-B948-19C71A8412BB}"/>
    <cellStyle name="Input 15 8 2" xfId="3969" xr:uid="{04BD7489-370D-4DE6-B035-9AE02F9067A4}"/>
    <cellStyle name="Input 15 9" xfId="2777" xr:uid="{9DDB959C-464E-486B-88C8-EA191CC21746}"/>
    <cellStyle name="Input 15 9 2" xfId="4634" xr:uid="{4C110A7F-2E00-428C-BC2E-DAB35D84C5E5}"/>
    <cellStyle name="Input 16" xfId="1108" xr:uid="{C2A7DD73-A71A-49FB-BB9F-D16DFB3866EF}"/>
    <cellStyle name="Input 16 10" xfId="1971" xr:uid="{E8AEE4D0-3ADB-4C41-A2BE-04AF0DD89B30}"/>
    <cellStyle name="Input 16 10 2" xfId="3843" xr:uid="{21333A37-5FA4-4F21-A445-F575A502682C}"/>
    <cellStyle name="Input 16 11" xfId="2705" xr:uid="{33FA8D20-904A-4709-91FA-AEF398D941E4}"/>
    <cellStyle name="Input 16 11 2" xfId="4562" xr:uid="{79FCE079-D1A6-41C9-A081-C57287AD5876}"/>
    <cellStyle name="Input 16 12" xfId="2239" xr:uid="{F6AB1C6D-995E-4F63-9405-581DD63B4919}"/>
    <cellStyle name="Input 16 12 2" xfId="4107" xr:uid="{7692DE4B-B434-4181-8A61-C19D1844507B}"/>
    <cellStyle name="Input 16 13" xfId="1656" xr:uid="{CD558113-DDDC-48CB-A746-951D0631979A}"/>
    <cellStyle name="Input 16 13 2" xfId="3535" xr:uid="{F19B9BCE-EF7E-4BB8-B8F2-546C33BCBF32}"/>
    <cellStyle name="Input 16 14" xfId="2175" xr:uid="{B87208BB-7FE9-431E-9346-6C9788A937C2}"/>
    <cellStyle name="Input 16 14 2" xfId="4043" xr:uid="{76498C77-8953-4268-8015-AEA2BFDAB472}"/>
    <cellStyle name="Input 16 15" xfId="2583" xr:uid="{D7534F09-707E-47A5-A0C2-1BD7E34AF06B}"/>
    <cellStyle name="Input 16 15 2" xfId="4442" xr:uid="{073AA969-7608-4CC4-BD47-8B6795A3117A}"/>
    <cellStyle name="Input 16 16" xfId="3202" xr:uid="{D736BEAA-D790-49FE-BC6E-71FA1F5CE326}"/>
    <cellStyle name="Input 16 16 2" xfId="5054" xr:uid="{CBFE31A7-0127-40CA-B406-90368A2AE04E}"/>
    <cellStyle name="Input 16 17" xfId="3160" xr:uid="{20A4404E-31AC-493A-94DA-CE768B678E08}"/>
    <cellStyle name="Input 16 17 2" xfId="5013" xr:uid="{7C40A6EB-E0B7-4081-A284-61339255AE41}"/>
    <cellStyle name="Input 16 18" xfId="3195" xr:uid="{596BD306-E32D-4C50-821A-80AFB79B1468}"/>
    <cellStyle name="Input 16 18 2" xfId="5047" xr:uid="{18EDB21F-2A89-4DD6-837C-D32F3FC25E85}"/>
    <cellStyle name="Input 16 19" xfId="2436" xr:uid="{215F7CE9-47C4-462D-BA6A-3EA38564317B}"/>
    <cellStyle name="Input 16 19 2" xfId="4297" xr:uid="{82B18783-FB4D-4A62-ACBC-59CF970A7E06}"/>
    <cellStyle name="Input 16 2" xfId="1574" xr:uid="{504D493A-E421-49E6-938E-B24BB3F7F3C8}"/>
    <cellStyle name="Input 16 2 10" xfId="2992" xr:uid="{2D4209FD-5AFD-43DD-BAA0-749ACC0E04EB}"/>
    <cellStyle name="Input 16 2 10 2" xfId="4848" xr:uid="{653A1F2F-5668-475B-BEF4-795547015135}"/>
    <cellStyle name="Input 16 2 11" xfId="2672" xr:uid="{E4DAAA5C-EF91-475C-9F0D-68071A60455B}"/>
    <cellStyle name="Input 16 2 11 2" xfId="4529" xr:uid="{E0ED209F-1DED-4B7F-9130-19FC7A408AD5}"/>
    <cellStyle name="Input 16 2 12" xfId="2823" xr:uid="{CEA1C3D3-D7BC-4FAB-A20B-A1E50DD3E32C}"/>
    <cellStyle name="Input 16 2 12 2" xfId="4680" xr:uid="{FE3242EE-F2F4-4EFF-AE9D-9F39A7A9F020}"/>
    <cellStyle name="Input 16 2 13" xfId="1641" xr:uid="{76111752-1487-4214-984A-428FDAB55772}"/>
    <cellStyle name="Input 16 2 13 2" xfId="3522" xr:uid="{9F87B35A-BE64-461B-9EEA-238B34A31E2F}"/>
    <cellStyle name="Input 16 2 14" xfId="3267" xr:uid="{5BA98D34-81A6-4E06-B706-6C96D8571AFE}"/>
    <cellStyle name="Input 16 2 14 2" xfId="5119" xr:uid="{966DA393-8F9F-46ED-897F-E874F298BB48}"/>
    <cellStyle name="Input 16 2 15" xfId="3352" xr:uid="{6CFB0F0A-8469-4AD4-9FD1-447AA49BDF16}"/>
    <cellStyle name="Input 16 2 15 2" xfId="5204" xr:uid="{2921F175-3D79-439E-BC3D-443E8C3A1D1D}"/>
    <cellStyle name="Input 16 2 16" xfId="2199" xr:uid="{B35367FD-B799-4176-B760-00F1398D28DE}"/>
    <cellStyle name="Input 16 2 16 2" xfId="4067" xr:uid="{AD352831-83E4-4A37-A974-05CD535F80E2}"/>
    <cellStyle name="Input 16 2 17" xfId="2161" xr:uid="{8EF32A7B-2912-42A4-8A87-A60F786FFC3B}"/>
    <cellStyle name="Input 16 2 17 2" xfId="4030" xr:uid="{2B871E82-C288-496F-A281-348EFB062196}"/>
    <cellStyle name="Input 16 2 18" xfId="3467" xr:uid="{2BECD500-7EE7-4511-8DB4-9641828BA26C}"/>
    <cellStyle name="Input 16 2 18 2" xfId="5319" xr:uid="{419EFEB7-F971-4053-9A8D-5E6A3CA888AF}"/>
    <cellStyle name="Input 16 2 19" xfId="3404" xr:uid="{75C2F631-6904-45DB-8221-3E1771845632}"/>
    <cellStyle name="Input 16 2 19 2" xfId="5256" xr:uid="{F438F213-0A2B-412F-9830-93DFCBD2AC96}"/>
    <cellStyle name="Input 16 2 2" xfId="2544" xr:uid="{DB0B2058-2ED8-4848-98F5-DFF6C7798CE3}"/>
    <cellStyle name="Input 16 2 2 2" xfId="4404" xr:uid="{709F6F17-2540-42FF-B745-C826F14F63D8}"/>
    <cellStyle name="Input 16 2 3" xfId="2617" xr:uid="{B511DE2F-37A7-49B3-BE7C-0A372BC01984}"/>
    <cellStyle name="Input 16 2 3 2" xfId="4476" xr:uid="{EDB496CD-A402-42B1-AFDC-C9DFBD0BC5E5}"/>
    <cellStyle name="Input 16 2 4" xfId="1870" xr:uid="{9DDAC622-F2D8-48BD-A9EB-751D7C9CEF20}"/>
    <cellStyle name="Input 16 2 4 2" xfId="3747" xr:uid="{13091CDA-0BBB-4B94-AE65-FCC29486870E}"/>
    <cellStyle name="Input 16 2 5" xfId="2788" xr:uid="{D8C40621-A1DD-4E06-B225-500FA250C671}"/>
    <cellStyle name="Input 16 2 5 2" xfId="4645" xr:uid="{58B4E7BD-3854-4F17-A515-97033AC59C20}"/>
    <cellStyle name="Input 16 2 6" xfId="2864" xr:uid="{68C67CAC-257B-4821-A291-A0E4C35CC51C}"/>
    <cellStyle name="Input 16 2 6 2" xfId="4720" xr:uid="{1F4EFB63-51E5-4F97-8760-2AB991C21FFB}"/>
    <cellStyle name="Input 16 2 7" xfId="2951" xr:uid="{215A57B7-8436-43AE-9989-5FC87BE2702D}"/>
    <cellStyle name="Input 16 2 7 2" xfId="4807" xr:uid="{950A8212-ECC9-4420-AA2F-76CD2575CC1A}"/>
    <cellStyle name="Input 16 2 8" xfId="3039" xr:uid="{732F7745-A74F-476D-A2B1-A22776E422A8}"/>
    <cellStyle name="Input 16 2 8 2" xfId="4895" xr:uid="{174CBE46-044C-49B5-AA57-08ED394184CE}"/>
    <cellStyle name="Input 16 2 9" xfId="3109" xr:uid="{FEEF13F6-0213-4D0A-BDF5-90D350F3C31B}"/>
    <cellStyle name="Input 16 2 9 2" xfId="4964" xr:uid="{2C27D92A-792C-4877-950E-9FF2E21F3186}"/>
    <cellStyle name="Input 16 20" xfId="3428" xr:uid="{0283FC68-E639-4960-A034-91DE7C7862C6}"/>
    <cellStyle name="Input 16 20 2" xfId="5280" xr:uid="{67037127-E406-4D22-A63D-F8A07D77F944}"/>
    <cellStyle name="Input 16 21" xfId="3423" xr:uid="{74C42195-3446-469D-98ED-FCF3CB395171}"/>
    <cellStyle name="Input 16 21 2" xfId="5275" xr:uid="{4E887EDB-B2DF-465A-A78E-7813199F1A45}"/>
    <cellStyle name="Input 16 3" xfId="1557" xr:uid="{8AFE351C-AAF6-4DFA-82B1-2D3AB7C186D0}"/>
    <cellStyle name="Input 16 3 10" xfId="1979" xr:uid="{3B0C6E52-E985-443C-A3C5-7E01F20AE269}"/>
    <cellStyle name="Input 16 3 10 2" xfId="3851" xr:uid="{30DE8D1C-84DC-41E2-AC0E-CC060355BEB8}"/>
    <cellStyle name="Input 16 3 11" xfId="1905" xr:uid="{9BC6CB6C-1EFB-40AA-8C79-209536C5E5FD}"/>
    <cellStyle name="Input 16 3 11 2" xfId="3780" xr:uid="{E2AA277B-86DA-447A-85B9-4C2D59338DE5}"/>
    <cellStyle name="Input 16 3 12" xfId="1847" xr:uid="{92CA5268-FB9F-44F1-9574-724DA71C8376}"/>
    <cellStyle name="Input 16 3 12 2" xfId="3725" xr:uid="{BBB6A794-C16D-48F6-B8E0-64B27FDB7A58}"/>
    <cellStyle name="Input 16 3 13" xfId="2354" xr:uid="{E3D90578-98E7-4F6A-9F0E-8B1143C2322D}"/>
    <cellStyle name="Input 16 3 13 2" xfId="4219" xr:uid="{493CD357-1FC4-4CC1-BC07-1D60CEC663D0}"/>
    <cellStyle name="Input 16 3 14" xfId="3251" xr:uid="{35F1190A-CA22-483F-B436-0E6556C474C7}"/>
    <cellStyle name="Input 16 3 14 2" xfId="5103" xr:uid="{434BA96A-31A4-4649-B4DD-AB8C82B2C83B}"/>
    <cellStyle name="Input 16 3 15" xfId="3338" xr:uid="{EC3812EB-FE3B-4D61-9F2A-F5ED0742FA99}"/>
    <cellStyle name="Input 16 3 15 2" xfId="5190" xr:uid="{EF550E4F-F722-4599-B08D-13DB4D11CDA2}"/>
    <cellStyle name="Input 16 3 16" xfId="2448" xr:uid="{745361AC-36D3-48F7-97F1-503D298FE814}"/>
    <cellStyle name="Input 16 3 16 2" xfId="4309" xr:uid="{71FA1FB1-64BE-4C0E-B17A-3892087FA810}"/>
    <cellStyle name="Input 16 3 17" xfId="2741" xr:uid="{0B2C96A1-D1AC-496E-A707-854597EF3690}"/>
    <cellStyle name="Input 16 3 17 2" xfId="4598" xr:uid="{9C364683-3BD6-42DC-8339-BA84D191E17A}"/>
    <cellStyle name="Input 16 3 18" xfId="3453" xr:uid="{7DA98C68-D7AF-4C41-83C6-080A4BBBD584}"/>
    <cellStyle name="Input 16 3 18 2" xfId="5305" xr:uid="{2FCBD096-E002-4B97-8434-5211E7B493B9}"/>
    <cellStyle name="Input 16 3 19" xfId="2702" xr:uid="{69C0E85F-F682-46E1-B747-D397EBBB5879}"/>
    <cellStyle name="Input 16 3 19 2" xfId="4559" xr:uid="{6FAC2405-5D7F-418B-90F8-A2A61EF8E645}"/>
    <cellStyle name="Input 16 3 2" xfId="2530" xr:uid="{FAF78E4E-2673-47C0-A4D1-D92B345BA875}"/>
    <cellStyle name="Input 16 3 2 2" xfId="4390" xr:uid="{352E0A09-78D0-46FD-8F20-EDD6F1774DB1}"/>
    <cellStyle name="Input 16 3 3" xfId="2600" xr:uid="{8F65B274-6545-4BA2-B655-B9000557EB82}"/>
    <cellStyle name="Input 16 3 3 2" xfId="4459" xr:uid="{DE7DC188-7DD1-4A14-BF28-4527DF60F796}"/>
    <cellStyle name="Input 16 3 4" xfId="1679" xr:uid="{F13D4406-0705-4347-B640-BE147B05352B}"/>
    <cellStyle name="Input 16 3 4 2" xfId="3558" xr:uid="{7C803B72-3071-4665-B73E-46620055AE5C}"/>
    <cellStyle name="Input 16 3 5" xfId="2773" xr:uid="{A266E03C-D8E4-4028-A4AB-272D26AD476D}"/>
    <cellStyle name="Input 16 3 5 2" xfId="4630" xr:uid="{F597C422-4A5A-470A-BC3D-1155DEC2ABC6}"/>
    <cellStyle name="Input 16 3 6" xfId="2848" xr:uid="{C86B3949-099D-4FF8-900A-996A6AF440DD}"/>
    <cellStyle name="Input 16 3 6 2" xfId="4704" xr:uid="{A9E8601E-7B3B-49EB-AFF1-C1ED6A709453}"/>
    <cellStyle name="Input 16 3 7" xfId="2934" xr:uid="{9F320C5B-E30D-4E7C-A9CA-AFE7144687CD}"/>
    <cellStyle name="Input 16 3 7 2" xfId="4790" xr:uid="{9B519DC1-6EA9-4631-8EA0-AEFCEE918E61}"/>
    <cellStyle name="Input 16 3 8" xfId="3025" xr:uid="{2D38C6EB-F601-4B36-AE75-06587701383C}"/>
    <cellStyle name="Input 16 3 8 2" xfId="4881" xr:uid="{6DF3659E-32A9-4759-BFF3-AFAB033DCBFA}"/>
    <cellStyle name="Input 16 3 9" xfId="3092" xr:uid="{4BD526CC-ECC5-4064-B9DA-17A08E3D85E3}"/>
    <cellStyle name="Input 16 3 9 2" xfId="4947" xr:uid="{6C24A6ED-3ADF-4AE4-80EC-FD08FB074569}"/>
    <cellStyle name="Input 16 4" xfId="2254" xr:uid="{9D680120-F3C5-4B43-950E-E510CA796C78}"/>
    <cellStyle name="Input 16 4 2" xfId="4122" xr:uid="{21C25D83-18A0-47DD-96A5-6CD8C726EF3E}"/>
    <cellStyle name="Input 16 5" xfId="1994" xr:uid="{AEDDFC6F-5195-479E-84F0-EE85B57C7E9E}"/>
    <cellStyle name="Input 16 5 2" xfId="3866" xr:uid="{4F9C64A3-BCB7-4796-827E-6126F05CBB6E}"/>
    <cellStyle name="Input 16 6" xfId="2072" xr:uid="{F2490A21-6A00-4374-A642-57D4BB76AB43}"/>
    <cellStyle name="Input 16 6 2" xfId="3941" xr:uid="{0EC9A871-9247-4B0C-91DF-EEF3823665D0}"/>
    <cellStyle name="Input 16 7" xfId="2561" xr:uid="{AC8F26FF-2ED3-4FF9-BC83-27CE909F47A5}"/>
    <cellStyle name="Input 16 7 2" xfId="4420" xr:uid="{E148EEDA-E9C1-4A60-8F40-146BDFBD53DD}"/>
    <cellStyle name="Input 16 8" xfId="2099" xr:uid="{BF68CA52-9EC8-44EA-8638-658746BEEC8B}"/>
    <cellStyle name="Input 16 8 2" xfId="3968" xr:uid="{096D6E4D-AB22-482E-A8AE-354AC165C671}"/>
    <cellStyle name="Input 16 9" xfId="2735" xr:uid="{05E7E2E9-19F4-4CCE-BF0C-ACCE065C4671}"/>
    <cellStyle name="Input 16 9 2" xfId="4592" xr:uid="{46977F07-1FAB-4E33-9D53-22A39B77B067}"/>
    <cellStyle name="Input 17" xfId="1109" xr:uid="{9397B86A-5ECC-413F-97FA-03BCA53A1E49}"/>
    <cellStyle name="Input 17 10" xfId="2335" xr:uid="{EBFC42AD-BD7D-480F-BF15-4DA3B8EE1537}"/>
    <cellStyle name="Input 17 10 2" xfId="4202" xr:uid="{C7DB583C-A013-4FF0-BFFC-CFD8C727E845}"/>
    <cellStyle name="Input 17 11" xfId="1851" xr:uid="{2E1ED8C4-2CDD-428E-9F5D-DEB9A41790D7}"/>
    <cellStyle name="Input 17 11 2" xfId="3729" xr:uid="{EE8613FA-980D-41F5-B0A9-1063E11FA598}"/>
    <cellStyle name="Input 17 12" xfId="2240" xr:uid="{F0F90014-5C04-4E6E-8ECF-194484E660BF}"/>
    <cellStyle name="Input 17 12 2" xfId="4108" xr:uid="{D5059496-4E2A-4CDC-972A-C8B629656DE8}"/>
    <cellStyle name="Input 17 13" xfId="2088" xr:uid="{7C1AAD28-BF48-4E9D-91E9-C9CB1A76479E}"/>
    <cellStyle name="Input 17 13 2" xfId="3957" xr:uid="{A438797F-C704-470A-B9AF-67295FA2FFC0}"/>
    <cellStyle name="Input 17 14" xfId="2176" xr:uid="{EC71B366-9FC3-4AB6-9D44-8B3C4BE3811A}"/>
    <cellStyle name="Input 17 14 2" xfId="4044" xr:uid="{2AA686CC-BB2E-4017-91D8-8AF18164EAB0}"/>
    <cellStyle name="Input 17 15" xfId="1718" xr:uid="{5956B553-13B7-4770-84CA-1BFA8A52C52D}"/>
    <cellStyle name="Input 17 15 2" xfId="3597" xr:uid="{14D2038D-5982-4A04-BDF8-DA1C508A6BF9}"/>
    <cellStyle name="Input 17 16" xfId="3215" xr:uid="{95189DB9-5548-4977-B368-D900685C1D5F}"/>
    <cellStyle name="Input 17 16 2" xfId="5067" xr:uid="{15192FAA-AB1F-494A-BFBF-057782AB5EFD}"/>
    <cellStyle name="Input 17 17" xfId="2140" xr:uid="{A5106E0A-D245-4524-89BA-CB74F5B17144}"/>
    <cellStyle name="Input 17 17 2" xfId="4009" xr:uid="{EE4F4221-5493-4A29-8ED6-FD8C0B174F5B}"/>
    <cellStyle name="Input 17 18" xfId="2829" xr:uid="{44258F2F-CA24-475C-8ECF-EBF75EE41E5B}"/>
    <cellStyle name="Input 17 18 2" xfId="4686" xr:uid="{587C8F30-F2E4-49F3-BE9C-89E5A1CB43FE}"/>
    <cellStyle name="Input 17 19" xfId="2404" xr:uid="{74941628-0CB5-4619-9F37-3C63688D611A}"/>
    <cellStyle name="Input 17 19 2" xfId="4266" xr:uid="{4DAA5F57-3D39-4003-8AE9-5C7F1B8658C8}"/>
    <cellStyle name="Input 17 2" xfId="1575" xr:uid="{2439A302-9714-42BF-9527-4DD70557A76B}"/>
    <cellStyle name="Input 17 2 10" xfId="1794" xr:uid="{8978738E-7EB8-4493-98A4-57137BBE4F4A}"/>
    <cellStyle name="Input 17 2 10 2" xfId="3673" xr:uid="{C6F69F1E-2E87-4C8A-AC4B-CF979FBE5726}"/>
    <cellStyle name="Input 17 2 11" xfId="2327" xr:uid="{570057D5-4040-4CA9-86C6-2348360E47CF}"/>
    <cellStyle name="Input 17 2 11 2" xfId="4194" xr:uid="{70BA0CEA-B56D-4A7A-A7AA-9135AC67A9B9}"/>
    <cellStyle name="Input 17 2 12" xfId="2566" xr:uid="{B44C38E3-8605-4EE8-93E4-299A56B78506}"/>
    <cellStyle name="Input 17 2 12 2" xfId="4425" xr:uid="{D662BA67-4679-4181-9B97-337062BDB39C}"/>
    <cellStyle name="Input 17 2 13" xfId="3082" xr:uid="{38E6DF8F-6DBE-49B1-849F-7DB47317E487}"/>
    <cellStyle name="Input 17 2 13 2" xfId="4937" xr:uid="{0C242475-1E44-4BB5-AB64-8E3EB933208F}"/>
    <cellStyle name="Input 17 2 14" xfId="3268" xr:uid="{8AAE8D85-61D2-4D69-B07F-D469D425043C}"/>
    <cellStyle name="Input 17 2 14 2" xfId="5120" xr:uid="{8D6E6F30-C93C-4A92-8EDE-93AA3CFD5EE4}"/>
    <cellStyle name="Input 17 2 15" xfId="3353" xr:uid="{AD386C33-A319-48DB-8024-96B023C97ACB}"/>
    <cellStyle name="Input 17 2 15 2" xfId="5205" xr:uid="{A9F778BA-1196-4D52-8671-DB3144787657}"/>
    <cellStyle name="Input 17 2 16" xfId="2967" xr:uid="{ED0BC7B3-12EE-46F4-8411-E87581E630D6}"/>
    <cellStyle name="Input 17 2 16 2" xfId="4823" xr:uid="{238A8CCE-B10A-4D42-A989-C4BCA1954C7D}"/>
    <cellStyle name="Input 17 2 17" xfId="1864" xr:uid="{44C677A5-7009-4A1D-9480-E2E45065EDAB}"/>
    <cellStyle name="Input 17 2 17 2" xfId="3742" xr:uid="{7DB1B67B-7D85-4BEA-86FB-020563D4F3BD}"/>
    <cellStyle name="Input 17 2 18" xfId="3468" xr:uid="{C530A09A-C84D-430E-B335-B7C68794C177}"/>
    <cellStyle name="Input 17 2 18 2" xfId="5320" xr:uid="{C4743403-48F2-4D15-990E-6498681EE338}"/>
    <cellStyle name="Input 17 2 19" xfId="3185" xr:uid="{CB0105A1-16B3-433B-B937-154E4E6EC09C}"/>
    <cellStyle name="Input 17 2 19 2" xfId="5038" xr:uid="{13DA95FF-8AFA-474F-B586-2BEE2934D4B4}"/>
    <cellStyle name="Input 17 2 2" xfId="2545" xr:uid="{1D8159B4-2542-412B-A136-1759C63B37CB}"/>
    <cellStyle name="Input 17 2 2 2" xfId="4405" xr:uid="{3DA13D4C-E4A6-4936-949D-CDD6D134249D}"/>
    <cellStyle name="Input 17 2 3" xfId="2618" xr:uid="{448E814A-F197-46A2-8BD0-154585369061}"/>
    <cellStyle name="Input 17 2 3 2" xfId="4477" xr:uid="{B6BA4260-2166-486B-A283-B904F9223567}"/>
    <cellStyle name="Input 17 2 4" xfId="2469" xr:uid="{6DB52F8A-D785-4D14-9ABC-6ED1A2018D9B}"/>
    <cellStyle name="Input 17 2 4 2" xfId="4330" xr:uid="{14D365E9-BA7C-4954-85C6-45AA35ECC838}"/>
    <cellStyle name="Input 17 2 5" xfId="2789" xr:uid="{4B4E1DBF-6C71-4CDF-A3BA-CEBD163A8202}"/>
    <cellStyle name="Input 17 2 5 2" xfId="4646" xr:uid="{B3D34641-70D9-49F8-8275-B840EAFD5D50}"/>
    <cellStyle name="Input 17 2 6" xfId="2865" xr:uid="{38E0E5EF-3BA9-4275-BD83-73324E83B790}"/>
    <cellStyle name="Input 17 2 6 2" xfId="4721" xr:uid="{5F35FC9F-0D21-4696-8BA6-66DF9D73B4FC}"/>
    <cellStyle name="Input 17 2 7" xfId="2952" xr:uid="{F01406DB-485B-465E-912A-EA8CD9A8681D}"/>
    <cellStyle name="Input 17 2 7 2" xfId="4808" xr:uid="{C2AFC478-4A22-44F2-B0F3-F4D0452FE425}"/>
    <cellStyle name="Input 17 2 8" xfId="3040" xr:uid="{FABBBD31-CFEB-43AA-9316-EBC9B01F9907}"/>
    <cellStyle name="Input 17 2 8 2" xfId="4896" xr:uid="{B6A9EEB7-B2D9-45F3-8199-11B2DB7EDEFF}"/>
    <cellStyle name="Input 17 2 9" xfId="3110" xr:uid="{0066F4D2-12D7-49DA-823A-B638487E2D65}"/>
    <cellStyle name="Input 17 2 9 2" xfId="4965" xr:uid="{BD5ABE88-5973-4BDC-9327-1AC716E85043}"/>
    <cellStyle name="Input 17 20" xfId="3420" xr:uid="{C78DA15B-8792-413C-8CCB-10F125DAC348}"/>
    <cellStyle name="Input 17 20 2" xfId="5272" xr:uid="{B5E84870-6980-4C7B-BF90-9B6E5ABE0242}"/>
    <cellStyle name="Input 17 21" xfId="3433" xr:uid="{0CC89F5B-BFF3-4CF9-B0D9-66521D37E06D}"/>
    <cellStyle name="Input 17 21 2" xfId="5285" xr:uid="{472B08BD-8C08-4FDF-8AD4-27059A97DF44}"/>
    <cellStyle name="Input 17 3" xfId="1609" xr:uid="{E4D7C612-8844-4095-8B84-7C20A8615E71}"/>
    <cellStyle name="Input 17 3 10" xfId="1841" xr:uid="{13726CFA-3EC1-4EF7-898B-0310EF953EBF}"/>
    <cellStyle name="Input 17 3 10 2" xfId="3719" xr:uid="{570B584E-C245-4EFB-A2F3-7274CE7B3C3F}"/>
    <cellStyle name="Input 17 3 11" xfId="2059" xr:uid="{CAD073EE-4852-4D33-91E7-DE13413EAF1B}"/>
    <cellStyle name="Input 17 3 11 2" xfId="3928" xr:uid="{06F2ACBE-7EA8-47B6-B18B-7B77D2454B03}"/>
    <cellStyle name="Input 17 3 12" xfId="2711" xr:uid="{A1C10585-8D36-4908-8707-BBED9A9473F0}"/>
    <cellStyle name="Input 17 3 12 2" xfId="4568" xr:uid="{EAB08132-7E5E-48B9-A841-C57D26FC3A88}"/>
    <cellStyle name="Input 17 3 13" xfId="1982" xr:uid="{0ACFA281-012B-44E6-A678-E851A024F825}"/>
    <cellStyle name="Input 17 3 13 2" xfId="3854" xr:uid="{8D1AFDB3-FD1A-4E21-B9D3-B2C3C40B748D}"/>
    <cellStyle name="Input 17 3 14" xfId="3298" xr:uid="{EDBEF8D4-B14B-4AC0-AD9D-A320D7F13772}"/>
    <cellStyle name="Input 17 3 14 2" xfId="5150" xr:uid="{6C4456C7-1D11-4CAE-9384-3EA7776A0F2D}"/>
    <cellStyle name="Input 17 3 15" xfId="3383" xr:uid="{6683660A-3C00-4DB2-8844-4F7158DC34CA}"/>
    <cellStyle name="Input 17 3 15 2" xfId="5235" xr:uid="{FFF08321-28EF-4819-AA36-A9671E538F08}"/>
    <cellStyle name="Input 17 3 16" xfId="1722" xr:uid="{DEF4851E-99D8-4553-A6BD-843A725192BB}"/>
    <cellStyle name="Input 17 3 16 2" xfId="3601" xr:uid="{03E5CB9E-2AF7-442A-812B-F65F58F91C28}"/>
    <cellStyle name="Input 17 3 17" xfId="2475" xr:uid="{2B26C59C-B986-43CD-9115-6A79BD58C973}"/>
    <cellStyle name="Input 17 3 17 2" xfId="4336" xr:uid="{8AF6F739-A1F4-4C37-BAD1-C53DFF671939}"/>
    <cellStyle name="Input 17 3 18" xfId="3498" xr:uid="{9B07D1FC-B9EA-4664-9BF7-BD133525B97F}"/>
    <cellStyle name="Input 17 3 18 2" xfId="5350" xr:uid="{A3FA610D-545B-46E5-94F1-FE87F921171F}"/>
    <cellStyle name="Input 17 3 19" xfId="1709" xr:uid="{BEC5E465-A494-4220-A36C-3F2D86D1D6D4}"/>
    <cellStyle name="Input 17 3 19 2" xfId="3588" xr:uid="{62B99746-DCD1-4EB1-AA57-E4EE7891ABC9}"/>
    <cellStyle name="Input 17 3 2" xfId="2573" xr:uid="{69C9B20B-344A-4B17-B1B3-198B13D01C85}"/>
    <cellStyle name="Input 17 3 2 2" xfId="4432" xr:uid="{7381DC2E-AB4B-4B80-A415-60AB72A14E11}"/>
    <cellStyle name="Input 17 3 3" xfId="2649" xr:uid="{92E848EB-B596-47E7-8CD8-0C7BEA6ABFFC}"/>
    <cellStyle name="Input 17 3 3 2" xfId="4508" xr:uid="{D9782E5A-40FB-4A2A-A78B-26D7B3A23E6C}"/>
    <cellStyle name="Input 17 3 4" xfId="2421" xr:uid="{778A341A-E7E4-40A7-97BD-BD9CE9B5DCB7}"/>
    <cellStyle name="Input 17 3 4 2" xfId="4283" xr:uid="{1BEB08D3-EDD7-4041-9DE1-A036D85F1BBB}"/>
    <cellStyle name="Input 17 3 5" xfId="2818" xr:uid="{8D1F009D-2C5F-4DC5-A931-611938B2E76C}"/>
    <cellStyle name="Input 17 3 5 2" xfId="4675" xr:uid="{F0258306-FDDF-460F-A7B3-9FA297D3CDDC}"/>
    <cellStyle name="Input 17 3 6" xfId="2898" xr:uid="{D8A72FEF-9550-4F99-ABF5-6C45770AED37}"/>
    <cellStyle name="Input 17 3 6 2" xfId="4754" xr:uid="{61F0F73B-7D93-421C-A488-CFD740C97002}"/>
    <cellStyle name="Input 17 3 7" xfId="2980" xr:uid="{E4F169E5-105F-4C48-97BC-48D04E85AE6F}"/>
    <cellStyle name="Input 17 3 7 2" xfId="4836" xr:uid="{BB9225A9-4865-4EA6-9CB6-6222748E6ACA}"/>
    <cellStyle name="Input 17 3 8" xfId="3064" xr:uid="{11EEE50F-F12F-4544-A10F-BFB434BD42BA}"/>
    <cellStyle name="Input 17 3 8 2" xfId="4920" xr:uid="{9E3061E3-DFBB-41E1-8165-23E69E4FA6B2}"/>
    <cellStyle name="Input 17 3 9" xfId="3136" xr:uid="{81B17125-7AD7-4BA8-B658-F7A7F4BF2EAC}"/>
    <cellStyle name="Input 17 3 9 2" xfId="4990" xr:uid="{CA1EDB97-3288-4ACE-93C0-A33CFB0265E0}"/>
    <cellStyle name="Input 17 4" xfId="2255" xr:uid="{19B5760A-8881-4EF8-BA35-1399FA046EC9}"/>
    <cellStyle name="Input 17 4 2" xfId="4123" xr:uid="{764B4FF9-D723-4069-8CC1-11164E756427}"/>
    <cellStyle name="Input 17 5" xfId="1650" xr:uid="{C6825522-6C3B-46E7-8AC1-248999381C2F}"/>
    <cellStyle name="Input 17 5 2" xfId="3530" xr:uid="{7739A00A-56E7-42DA-ADDD-90EF622EF25E}"/>
    <cellStyle name="Input 17 6" xfId="2071" xr:uid="{FDB297E1-7039-4043-B9EB-E936AC386962}"/>
    <cellStyle name="Input 17 6 2" xfId="3940" xr:uid="{7AA83F5F-D563-4D8B-9E4A-DDBD25EFEFE1}"/>
    <cellStyle name="Input 17 7" xfId="2569" xr:uid="{0E850553-18C2-4748-A28B-87330697D31A}"/>
    <cellStyle name="Input 17 7 2" xfId="4428" xr:uid="{55FDA195-249E-439A-95A8-055BC29C457B}"/>
    <cellStyle name="Input 17 8" xfId="2098" xr:uid="{557FC41F-8CC1-43CA-B347-D48F26D5CFE5}"/>
    <cellStyle name="Input 17 8 2" xfId="3967" xr:uid="{AD03958B-ECC6-4D01-B008-BE9922EF624E}"/>
    <cellStyle name="Input 17 9" xfId="1848" xr:uid="{5BEF6211-5658-4A97-8E84-27AC5FF48807}"/>
    <cellStyle name="Input 17 9 2" xfId="3726" xr:uid="{E438DED4-5498-497C-96A5-F92CF4E3091A}"/>
    <cellStyle name="Input 18" xfId="1110" xr:uid="{0AAE36BA-C9D0-4F04-B2F7-B807BAA3E0F0}"/>
    <cellStyle name="Input 18 10" xfId="2118" xr:uid="{A79BD544-3327-4DDC-8E1C-22A0AE09ECA2}"/>
    <cellStyle name="Input 18 10 2" xfId="3987" xr:uid="{C01C9F72-9EFE-4637-B245-79EBA0A61AA6}"/>
    <cellStyle name="Input 18 11" xfId="2477" xr:uid="{7C1C2B75-536A-40F4-93BC-FF9B02606E45}"/>
    <cellStyle name="Input 18 11 2" xfId="4338" xr:uid="{2FC9BD0D-A961-4492-98C9-94A2EC38B1FC}"/>
    <cellStyle name="Input 18 12" xfId="2241" xr:uid="{FAD9C1B8-34EC-49CE-8E03-DBDB1B87260F}"/>
    <cellStyle name="Input 18 12 2" xfId="4109" xr:uid="{9F6AF3FF-A31D-437C-ABC6-F0C481D10DC1}"/>
    <cellStyle name="Input 18 13" xfId="2028" xr:uid="{3C02723F-5A6B-4B5C-8521-68BEDC6B834C}"/>
    <cellStyle name="Input 18 13 2" xfId="3898" xr:uid="{75D72DEF-709D-4B38-BA2B-C0CBDCDA65BF}"/>
    <cellStyle name="Input 18 14" xfId="2177" xr:uid="{F7B5066F-4731-4B6F-A4F3-C77A6F682F2D}"/>
    <cellStyle name="Input 18 14 2" xfId="4045" xr:uid="{4F3C1D63-F15A-40AD-8BBA-FCE3B4147791}"/>
    <cellStyle name="Input 18 15" xfId="2147" xr:uid="{0DCD3A8A-F6E9-4EE3-A2CC-3DCBE264537C}"/>
    <cellStyle name="Input 18 15 2" xfId="4016" xr:uid="{5409A919-C76E-49E7-A6D4-65F5C52F10DB}"/>
    <cellStyle name="Input 18 16" xfId="3217" xr:uid="{A7A9596D-A09B-4DF3-B71D-A785A748ADCF}"/>
    <cellStyle name="Input 18 16 2" xfId="5069" xr:uid="{B2D21AD1-DD4C-4D56-A61F-C76B5F1C8267}"/>
    <cellStyle name="Input 18 17" xfId="1697" xr:uid="{D86E5F54-77C6-4551-946A-B4307C2B69CA}"/>
    <cellStyle name="Input 18 17 2" xfId="3576" xr:uid="{123FEE50-2D51-4E2A-9E7B-858A4422E0BB}"/>
    <cellStyle name="Input 18 18" xfId="2754" xr:uid="{DFF6F3CD-2A05-4901-AAD6-62C712861556}"/>
    <cellStyle name="Input 18 18 2" xfId="4611" xr:uid="{0CCC0573-6064-4EC2-8FFD-7CE088C432B9}"/>
    <cellStyle name="Input 18 19" xfId="1893" xr:uid="{DBAB039A-988D-4679-8E23-385B23808CF1}"/>
    <cellStyle name="Input 18 19 2" xfId="3769" xr:uid="{562FCE62-FB66-44A8-8909-5493F3AF4D2F}"/>
    <cellStyle name="Input 18 2" xfId="1576" xr:uid="{A01A06CF-A299-410F-8C79-0325990C06E4}"/>
    <cellStyle name="Input 18 2 10" xfId="2924" xr:uid="{282B5386-ECDF-4618-8A06-E4BD8F747491}"/>
    <cellStyle name="Input 18 2 10 2" xfId="4780" xr:uid="{5A7A177E-3C96-4F74-A2A3-2945D5DA4447}"/>
    <cellStyle name="Input 18 2 11" xfId="3145" xr:uid="{101816DF-D5D3-4E61-8793-0A8B082C5913}"/>
    <cellStyle name="Input 18 2 11 2" xfId="4998" xr:uid="{01AB61E1-A8EB-47CB-A14B-B9880DBDC5B5}"/>
    <cellStyle name="Input 18 2 12" xfId="1944" xr:uid="{0A7D30E9-DC81-475B-8021-41547CE1D38C}"/>
    <cellStyle name="Input 18 2 12 2" xfId="3818" xr:uid="{A91330E1-E4CD-4A73-ACA6-D3CF681A38F5}"/>
    <cellStyle name="Input 18 2 13" xfId="1811" xr:uid="{A3D0E684-B9B5-4F3F-BC3F-052BEEF3B358}"/>
    <cellStyle name="Input 18 2 13 2" xfId="3690" xr:uid="{6BCA5545-8B5E-435C-877A-130F13720FC2}"/>
    <cellStyle name="Input 18 2 14" xfId="3269" xr:uid="{6CCD6DC5-A6B2-4CD4-81DA-706CC6AA0188}"/>
    <cellStyle name="Input 18 2 14 2" xfId="5121" xr:uid="{1EC01564-856D-472A-947E-C949EB98EAB0}"/>
    <cellStyle name="Input 18 2 15" xfId="3354" xr:uid="{1291425F-8A0A-48B0-B734-E769EEDF732B}"/>
    <cellStyle name="Input 18 2 15 2" xfId="5206" xr:uid="{C3906210-BDCC-47E7-8727-BE18BE0AF533}"/>
    <cellStyle name="Input 18 2 16" xfId="2200" xr:uid="{F2DE7343-5253-4D51-9BC2-3353C90CD42B}"/>
    <cellStyle name="Input 18 2 16 2" xfId="4068" xr:uid="{CCB99C94-2C00-4D55-B439-D0DFCE980493}"/>
    <cellStyle name="Input 18 2 17" xfId="2166" xr:uid="{276348F1-7F95-420A-AC14-7B129E63C725}"/>
    <cellStyle name="Input 18 2 17 2" xfId="4034" xr:uid="{25DE856D-8B5D-45DF-92DD-96C547822362}"/>
    <cellStyle name="Input 18 2 18" xfId="3469" xr:uid="{CCD8FD90-49DA-41B0-BB87-DAB5075BBB5A}"/>
    <cellStyle name="Input 18 2 18 2" xfId="5321" xr:uid="{DEA3620D-9B35-420B-B1AE-DF8E00451307}"/>
    <cellStyle name="Input 18 2 19" xfId="2198" xr:uid="{E66B10AC-356B-4EFB-953F-C4878F0B614C}"/>
    <cellStyle name="Input 18 2 19 2" xfId="4066" xr:uid="{A1B6A2B4-423B-454B-A8E7-39394BAD2955}"/>
    <cellStyle name="Input 18 2 2" xfId="2546" xr:uid="{67D052FF-DEC8-42DE-B1E8-BFC7DB47D5C2}"/>
    <cellStyle name="Input 18 2 2 2" xfId="4406" xr:uid="{3D3D3FF9-7A96-4391-986B-33FD91D39111}"/>
    <cellStyle name="Input 18 2 3" xfId="2619" xr:uid="{4E623D1A-3997-42CF-A154-2B04116B5E9E}"/>
    <cellStyle name="Input 18 2 3 2" xfId="4478" xr:uid="{ABA2934B-69BD-4D2C-8C19-A058F1463286}"/>
    <cellStyle name="Input 18 2 4" xfId="1830" xr:uid="{BBC8D156-50F6-425E-9017-291871687BAC}"/>
    <cellStyle name="Input 18 2 4 2" xfId="3708" xr:uid="{C0BDE08F-A531-4714-A205-A37D3FAE4F0A}"/>
    <cellStyle name="Input 18 2 5" xfId="2790" xr:uid="{800CB20D-9440-45D2-B3EA-97F3D24A98FE}"/>
    <cellStyle name="Input 18 2 5 2" xfId="4647" xr:uid="{C5BF8A14-3F0A-4AE0-9139-DAD77BFF78FE}"/>
    <cellStyle name="Input 18 2 6" xfId="2866" xr:uid="{89C341D5-7DB5-4D14-99FC-892D8DF859CD}"/>
    <cellStyle name="Input 18 2 6 2" xfId="4722" xr:uid="{CDFBDD8B-A760-4B00-B2B0-FC09BE357652}"/>
    <cellStyle name="Input 18 2 7" xfId="2953" xr:uid="{037CF8B9-DDE4-49BF-9825-579962CFA76F}"/>
    <cellStyle name="Input 18 2 7 2" xfId="4809" xr:uid="{651D57E8-01DC-4A43-89A9-89DA2647C0BE}"/>
    <cellStyle name="Input 18 2 8" xfId="3041" xr:uid="{2C5959D8-1E1C-4FDA-A194-C11CC44F16E0}"/>
    <cellStyle name="Input 18 2 8 2" xfId="4897" xr:uid="{E0551E1D-87AE-4CDA-8C92-37FBAACB6540}"/>
    <cellStyle name="Input 18 2 9" xfId="3111" xr:uid="{688B5BC1-D8B2-45B7-9B73-86FE040906C4}"/>
    <cellStyle name="Input 18 2 9 2" xfId="4966" xr:uid="{A8288CED-490A-4B7A-B84B-9680697229AB}"/>
    <cellStyle name="Input 18 20" xfId="3396" xr:uid="{E0D5DB3D-47E7-4BFF-9A32-003146B5C22F}"/>
    <cellStyle name="Input 18 20 2" xfId="5248" xr:uid="{58731419-C26F-48EE-B8F7-69E87B6B3470}"/>
    <cellStyle name="Input 18 21" xfId="3393" xr:uid="{BF2C7756-A177-4E05-9633-7B0FC5F3FB57}"/>
    <cellStyle name="Input 18 21 2" xfId="5245" xr:uid="{D44BDDA9-96B0-46A5-9DAF-ED7315D5557C}"/>
    <cellStyle name="Input 18 3" xfId="1556" xr:uid="{8D47C702-11A2-4F3B-85A0-ED7AC52B2667}"/>
    <cellStyle name="Input 18 3 10" xfId="2020" xr:uid="{42E909E0-A573-4D1F-B19A-00DFF30CEA44}"/>
    <cellStyle name="Input 18 3 10 2" xfId="3890" xr:uid="{BE5AF255-F913-4C57-BA19-295E88F15126}"/>
    <cellStyle name="Input 18 3 11" xfId="2346" xr:uid="{A948E54D-A959-4158-88CD-425C9BB26218}"/>
    <cellStyle name="Input 18 3 11 2" xfId="4211" xr:uid="{17F03ACD-4505-4DBE-9E99-F7FC674755DB}"/>
    <cellStyle name="Input 18 3 12" xfId="1776" xr:uid="{6183D11B-F8F4-4C1D-A0CF-DF748E6C9FD4}"/>
    <cellStyle name="Input 18 3 12 2" xfId="3655" xr:uid="{AC21952A-D634-4B05-BBF4-77F1503DA915}"/>
    <cellStyle name="Input 18 3 13" xfId="3083" xr:uid="{37E5B6AF-471E-43C6-8BAA-8B28F84861E9}"/>
    <cellStyle name="Input 18 3 13 2" xfId="4938" xr:uid="{CD5B79CE-E711-4F36-93C9-B4588BD4A2CE}"/>
    <cellStyle name="Input 18 3 14" xfId="3250" xr:uid="{D5D66A6F-A777-428E-9301-5F39C9715E8E}"/>
    <cellStyle name="Input 18 3 14 2" xfId="5102" xr:uid="{EB5020E0-4B3A-4B38-9404-007673BAA341}"/>
    <cellStyle name="Input 18 3 15" xfId="3337" xr:uid="{ED5C1090-879E-4BAA-A5BC-C16D5AB19692}"/>
    <cellStyle name="Input 18 3 15 2" xfId="5189" xr:uid="{E59D2280-A8BF-4308-8956-0B1AA64983F8}"/>
    <cellStyle name="Input 18 3 16" xfId="2340" xr:uid="{51CAE0BC-46D0-43B0-B8F4-A7BA5579420C}"/>
    <cellStyle name="Input 18 3 16 2" xfId="4206" xr:uid="{92D7C1F3-93CB-4BD0-B006-B62161EA52DF}"/>
    <cellStyle name="Input 18 3 17" xfId="2296" xr:uid="{BCD81353-A448-464D-81F3-D53D8112E7B0}"/>
    <cellStyle name="Input 18 3 17 2" xfId="4164" xr:uid="{4286084A-E680-40FE-9AE6-80E34A3AB767}"/>
    <cellStyle name="Input 18 3 18" xfId="3452" xr:uid="{1955D5AF-02E3-48B5-A1DD-6E781124C35D}"/>
    <cellStyle name="Input 18 3 18 2" xfId="5304" xr:uid="{4CC2EC18-EE68-4942-AACB-CF4C5CADB1B3}"/>
    <cellStyle name="Input 18 3 19" xfId="1900" xr:uid="{105162C6-9AF8-4405-AC95-D42DA34C5517}"/>
    <cellStyle name="Input 18 3 19 2" xfId="3775" xr:uid="{0F1E39D7-9F9D-409D-8983-F0157129FFB6}"/>
    <cellStyle name="Input 18 3 2" xfId="2529" xr:uid="{D24143D6-073E-4458-B135-886F944C92C3}"/>
    <cellStyle name="Input 18 3 2 2" xfId="4389" xr:uid="{42B74693-51FA-42E5-AE3E-CC9DF267BB84}"/>
    <cellStyle name="Input 18 3 3" xfId="2599" xr:uid="{D88A8AC3-554C-453C-846B-521E34221497}"/>
    <cellStyle name="Input 18 3 3 2" xfId="4458" xr:uid="{6889C9DB-1841-4350-AA73-3A3A13B00DD9}"/>
    <cellStyle name="Input 18 3 4" xfId="2424" xr:uid="{333B816A-F181-4731-8B8B-87FB5EF4C81D}"/>
    <cellStyle name="Input 18 3 4 2" xfId="4286" xr:uid="{E759DE3D-95E5-414F-A5B2-5F3AF8C72BAD}"/>
    <cellStyle name="Input 18 3 5" xfId="2772" xr:uid="{671E3BC1-E184-4FF7-BF26-18AE2A252627}"/>
    <cellStyle name="Input 18 3 5 2" xfId="4629" xr:uid="{28A0ECEE-E2AE-41DB-A2F8-19C5A2708635}"/>
    <cellStyle name="Input 18 3 6" xfId="2847" xr:uid="{0D57176C-15CC-4AD3-A9A4-2BF4E9A86E95}"/>
    <cellStyle name="Input 18 3 6 2" xfId="4703" xr:uid="{B231386D-6352-48C7-8F16-010EAAD596E3}"/>
    <cellStyle name="Input 18 3 7" xfId="2933" xr:uid="{90432A13-F71E-475D-BEC7-73390D6D2421}"/>
    <cellStyle name="Input 18 3 7 2" xfId="4789" xr:uid="{2F73F084-7C63-4FC9-93A5-547A5266891A}"/>
    <cellStyle name="Input 18 3 8" xfId="3024" xr:uid="{1B70CA6E-BD09-42E1-A1E2-B402C2A62726}"/>
    <cellStyle name="Input 18 3 8 2" xfId="4880" xr:uid="{59AF08E7-CD50-4685-91B5-4CBD797FF1BB}"/>
    <cellStyle name="Input 18 3 9" xfId="3091" xr:uid="{93CC1A47-F5BC-4F3B-A5E5-3C4201A25880}"/>
    <cellStyle name="Input 18 3 9 2" xfId="4946" xr:uid="{ECE42E77-8F30-49BF-8E2A-DF3C11A1DE0F}"/>
    <cellStyle name="Input 18 4" xfId="2256" xr:uid="{B2FBF7C7-91CB-494A-97C6-204050C15D6D}"/>
    <cellStyle name="Input 18 4 2" xfId="4124" xr:uid="{4D3979A0-BA99-4368-B1AB-1E0EE55524D6}"/>
    <cellStyle name="Input 18 5" xfId="1993" xr:uid="{BDF88504-0608-4A3D-B56D-D7ECD535509E}"/>
    <cellStyle name="Input 18 5 2" xfId="3865" xr:uid="{E9D09FBC-56E5-40AF-87F9-B5EF240D4E00}"/>
    <cellStyle name="Input 18 6" xfId="2070" xr:uid="{6A3DC592-EA44-419C-809C-B58FA229366C}"/>
    <cellStyle name="Input 18 6 2" xfId="3939" xr:uid="{56029DAE-0A21-419C-A575-E9207ADD0578}"/>
    <cellStyle name="Input 18 7" xfId="1836" xr:uid="{14D725F6-3131-42B1-A9A5-219B410126D7}"/>
    <cellStyle name="Input 18 7 2" xfId="3714" xr:uid="{B2A6B200-4693-40B6-AB6D-7B83F10BA630}"/>
    <cellStyle name="Input 18 8" xfId="2097" xr:uid="{95CC58F6-41B9-4313-A307-4375E507EC45}"/>
    <cellStyle name="Input 18 8 2" xfId="3966" xr:uid="{6CED0F31-D218-4D70-AA8F-5B3BC46CA3D1}"/>
    <cellStyle name="Input 18 9" xfId="2824" xr:uid="{9BB7C3A8-4E77-4F0F-8831-E4D62C37F106}"/>
    <cellStyle name="Input 18 9 2" xfId="4681" xr:uid="{32A35A0B-B825-4C82-8C7C-35103E411E6D}"/>
    <cellStyle name="Input 19" xfId="1111" xr:uid="{145F3A37-CFFF-493D-9935-C83840110244}"/>
    <cellStyle name="Input 19 10" xfId="2117" xr:uid="{0A92968F-86D8-4B9D-BF11-108183DF6259}"/>
    <cellStyle name="Input 19 10 2" xfId="3986" xr:uid="{4B7D06BC-65A9-4038-ADA0-823CCFF9077A}"/>
    <cellStyle name="Input 19 11" xfId="2318" xr:uid="{E297FAF5-52C5-4E3C-A5C5-25C97C65E89D}"/>
    <cellStyle name="Input 19 11 2" xfId="4185" xr:uid="{B283559C-EB8A-433C-BE01-F5318D23857C}"/>
    <cellStyle name="Input 19 12" xfId="1687" xr:uid="{0B8DCFFF-9F81-49C2-987D-BEA3A0099F3B}"/>
    <cellStyle name="Input 19 12 2" xfId="3566" xr:uid="{CD766B22-5ECD-40B4-8281-98BA28902C4D}"/>
    <cellStyle name="Input 19 13" xfId="2210" xr:uid="{B22EC042-356D-4207-8555-8C9B2C8E5133}"/>
    <cellStyle name="Input 19 13 2" xfId="4078" xr:uid="{16D526D6-4F9B-4627-981B-608E3CE59D63}"/>
    <cellStyle name="Input 19 14" xfId="2178" xr:uid="{0226957F-9F84-4FFE-BA7D-F36549859AAC}"/>
    <cellStyle name="Input 19 14 2" xfId="4046" xr:uid="{D3F4CD25-13BF-4026-AFAF-F82BF58CF83E}"/>
    <cellStyle name="Input 19 15" xfId="1788" xr:uid="{016284CE-E76B-426B-89AD-E7CE9187384D}"/>
    <cellStyle name="Input 19 15 2" xfId="3667" xr:uid="{D883C750-08EB-42E4-961B-16D8816A1B6A}"/>
    <cellStyle name="Input 19 16" xfId="3204" xr:uid="{0B451CCE-79A6-4672-948B-30F761E2A94D}"/>
    <cellStyle name="Input 19 16 2" xfId="5056" xr:uid="{F807B223-AED5-4280-A016-795671399DE0}"/>
    <cellStyle name="Input 19 17" xfId="2141" xr:uid="{B976A660-01A1-42C0-BBB6-1282D39B69D4}"/>
    <cellStyle name="Input 19 17 2" xfId="4010" xr:uid="{BB65BA8E-64B5-40F9-847E-42C9948B581C}"/>
    <cellStyle name="Input 19 18" xfId="2131" xr:uid="{E10F55C6-017E-4AED-B0E7-4E7A5D5A6B57}"/>
    <cellStyle name="Input 19 18 2" xfId="4000" xr:uid="{81F6FFC9-81FB-4E39-8D96-086E08EC138E}"/>
    <cellStyle name="Input 19 19" xfId="2360" xr:uid="{5DD2B63C-3A07-4659-B499-874AC34C405D}"/>
    <cellStyle name="Input 19 19 2" xfId="4224" xr:uid="{5B3650F7-432A-4266-8120-B8F9A5F752A9}"/>
    <cellStyle name="Input 19 2" xfId="1577" xr:uid="{43A72A07-6354-4C34-B2B4-921515FD1003}"/>
    <cellStyle name="Input 19 2 10" xfId="2810" xr:uid="{FD9EF00C-473A-41DB-A494-F01708BB236F}"/>
    <cellStyle name="Input 19 2 10 2" xfId="4667" xr:uid="{323EF182-C328-40B9-B7EE-C6D35B483BA7}"/>
    <cellStyle name="Input 19 2 11" xfId="3144" xr:uid="{DC8AEE9B-913A-4359-BF50-6399B52B2D15}"/>
    <cellStyle name="Input 19 2 11 2" xfId="4997" xr:uid="{8328F3AB-0CC6-46CF-ADB5-BA1BD73E2BC9}"/>
    <cellStyle name="Input 19 2 12" xfId="2720" xr:uid="{1315F693-FB76-4999-B29B-641C146DC0CE}"/>
    <cellStyle name="Input 19 2 12 2" xfId="4577" xr:uid="{F9C629F3-EDED-47DB-9F8C-A7FE383768C4}"/>
    <cellStyle name="Input 19 2 13" xfId="2243" xr:uid="{89048136-63A4-4E77-BFEA-A46641264F10}"/>
    <cellStyle name="Input 19 2 13 2" xfId="4111" xr:uid="{C486841F-EF20-4CB8-A5C4-2F7B30BA0A8E}"/>
    <cellStyle name="Input 19 2 14" xfId="3270" xr:uid="{EBE97AF8-2B0D-4179-AFEC-49A7A7287ED6}"/>
    <cellStyle name="Input 19 2 14 2" xfId="5122" xr:uid="{8AE4D047-3016-435C-B4D7-E3D5BE6D0924}"/>
    <cellStyle name="Input 19 2 15" xfId="3355" xr:uid="{E7B746F9-B872-4CC4-ADA4-1DAF7BFFACCB}"/>
    <cellStyle name="Input 19 2 15 2" xfId="5207" xr:uid="{6C729539-41F0-40D8-B378-F32AE7F017BF}"/>
    <cellStyle name="Input 19 2 16" xfId="2201" xr:uid="{FD171093-F6DF-431F-9976-12EAD3F401B9}"/>
    <cellStyle name="Input 19 2 16 2" xfId="4069" xr:uid="{49B7E18E-5E71-4F99-9AA8-C608DCB496A8}"/>
    <cellStyle name="Input 19 2 17" xfId="2681" xr:uid="{F2545CE0-2AB1-4345-B250-4BD3B26EA494}"/>
    <cellStyle name="Input 19 2 17 2" xfId="4538" xr:uid="{D8CBFEEB-BE1E-4C06-A7F5-354CCF0D90D7}"/>
    <cellStyle name="Input 19 2 18" xfId="3470" xr:uid="{34699D94-C1AE-431C-AF6C-1450B4A0E562}"/>
    <cellStyle name="Input 19 2 18 2" xfId="5322" xr:uid="{F747A410-0C32-482A-A1D7-FC1073DA636E}"/>
    <cellStyle name="Input 19 2 19" xfId="3161" xr:uid="{053CACD3-1F74-411A-BC7A-0CB4BB97432E}"/>
    <cellStyle name="Input 19 2 19 2" xfId="5014" xr:uid="{63A1374C-75EB-441E-8458-859CE4E5FA2B}"/>
    <cellStyle name="Input 19 2 2" xfId="2547" xr:uid="{A2C51DD7-3044-438A-91F0-8EFAA7FE72A6}"/>
    <cellStyle name="Input 19 2 2 2" xfId="4407" xr:uid="{0CAB2323-D208-44A8-AC75-B0AA82D497DC}"/>
    <cellStyle name="Input 19 2 3" xfId="2620" xr:uid="{78222ACA-C0E3-4D28-BD6E-488AF7CF2FB6}"/>
    <cellStyle name="Input 19 2 3 2" xfId="4479" xr:uid="{381A942D-748E-4C8A-B91E-5C95D1AF4305}"/>
    <cellStyle name="Input 19 2 4" xfId="1829" xr:uid="{FC3A56C5-ACF3-4E99-BDF2-0C927E268CF9}"/>
    <cellStyle name="Input 19 2 4 2" xfId="3707" xr:uid="{95A3F249-C02B-4130-A588-A2559BB5ED41}"/>
    <cellStyle name="Input 19 2 5" xfId="2791" xr:uid="{2C856198-E4A1-45D3-8FFF-234D6550FDF9}"/>
    <cellStyle name="Input 19 2 5 2" xfId="4648" xr:uid="{043369D3-0F4A-4A24-8CEE-6880745E9404}"/>
    <cellStyle name="Input 19 2 6" xfId="2867" xr:uid="{2C5F7C44-2A76-4A07-982F-D1104517EC04}"/>
    <cellStyle name="Input 19 2 6 2" xfId="4723" xr:uid="{FE38F30F-90E3-4A1E-A25D-F3FED3139333}"/>
    <cellStyle name="Input 19 2 7" xfId="2954" xr:uid="{960100BD-78AA-4A89-A103-7189F413EB60}"/>
    <cellStyle name="Input 19 2 7 2" xfId="4810" xr:uid="{D8E5A3A8-F655-461A-81D4-3C400AC8339D}"/>
    <cellStyle name="Input 19 2 8" xfId="3042" xr:uid="{88A7CFD5-530A-4423-9E7E-5FC08DF92FD0}"/>
    <cellStyle name="Input 19 2 8 2" xfId="4898" xr:uid="{49A85335-205D-422E-AE17-85111D80FF3F}"/>
    <cellStyle name="Input 19 2 9" xfId="3112" xr:uid="{0B047D3C-9962-416F-91F6-61BE385C6842}"/>
    <cellStyle name="Input 19 2 9 2" xfId="4967" xr:uid="{897FD6C9-A6E0-4689-875E-1730E94A5770}"/>
    <cellStyle name="Input 19 20" xfId="2701" xr:uid="{87FC1C27-6D62-44A6-81CD-1E5E9535D606}"/>
    <cellStyle name="Input 19 20 2" xfId="4558" xr:uid="{42243D9A-424D-4974-84B0-1198E093B1F8}"/>
    <cellStyle name="Input 19 21" xfId="2187" xr:uid="{647188FA-BCE9-4FC2-95FD-BF680F6B32E6}"/>
    <cellStyle name="Input 19 21 2" xfId="4055" xr:uid="{249F22C3-0493-4CD9-8730-C0180B67CF1D}"/>
    <cellStyle name="Input 19 3" xfId="1524" xr:uid="{A9D8C8E9-ED10-4009-9A45-D7585A607A14}"/>
    <cellStyle name="Input 19 3 10" xfId="2994" xr:uid="{7C74591F-14E6-4048-B6BB-ED01EFA15D88}"/>
    <cellStyle name="Input 19 3 10 2" xfId="4850" xr:uid="{23086A17-C590-431A-BAD0-7BC05D17402B}"/>
    <cellStyle name="Input 19 3 11" xfId="3101" xr:uid="{BA412CB2-4EFA-464B-B38A-2BEFC3F05985}"/>
    <cellStyle name="Input 19 3 11 2" xfId="4956" xr:uid="{8B1CF363-2E55-4669-BF7F-2BAD4A5529EE}"/>
    <cellStyle name="Input 19 3 12" xfId="2246" xr:uid="{45D91F3D-C92B-4172-930D-AECCFFD4BDC7}"/>
    <cellStyle name="Input 19 3 12 2" xfId="4114" xr:uid="{B6D4330A-60DA-4AC4-BC54-47D9BF42C4C9}"/>
    <cellStyle name="Input 19 3 13" xfId="2228" xr:uid="{24B986A2-3211-46DF-88BC-89BF156F776A}"/>
    <cellStyle name="Input 19 3 13 2" xfId="4096" xr:uid="{EF7F1C96-5B8A-42FE-A3D5-C266D39D281D}"/>
    <cellStyle name="Input 19 3 14" xfId="3224" xr:uid="{836125D2-5DBA-41B8-8131-B06A2012EF39}"/>
    <cellStyle name="Input 19 3 14 2" xfId="5076" xr:uid="{4585FDE2-8FFB-478C-BFD5-C55536281712}"/>
    <cellStyle name="Input 19 3 15" xfId="3311" xr:uid="{A338F6FD-209B-40E5-8B6F-2C6C3EEB45E8}"/>
    <cellStyle name="Input 19 3 15 2" xfId="5163" xr:uid="{0E85B3EE-BDC3-431D-AA90-74AB3DE9C5ED}"/>
    <cellStyle name="Input 19 3 16" xfId="1630" xr:uid="{03EC6CC1-6D7E-4984-8F72-AD269E5C068D}"/>
    <cellStyle name="Input 19 3 16 2" xfId="3511" xr:uid="{9B19E39A-EA75-47E0-B6E0-1BCEBC012E5C}"/>
    <cellStyle name="Input 19 3 17" xfId="2300" xr:uid="{EB8A109B-830D-467C-A9F8-F3D98FDFD0D7}"/>
    <cellStyle name="Input 19 3 17 2" xfId="4167" xr:uid="{071F98E0-3E09-475A-91BF-70B3CF8F34EC}"/>
    <cellStyle name="Input 19 3 18" xfId="2185" xr:uid="{945104F6-ADD7-4BBC-9F7B-D7601E379652}"/>
    <cellStyle name="Input 19 3 18 2" xfId="4053" xr:uid="{09018D5A-4692-486B-A9BC-E26067B8B59C}"/>
    <cellStyle name="Input 19 3 19" xfId="2192" xr:uid="{BEBFA2C5-A4C4-420D-BCAE-3F8995144182}"/>
    <cellStyle name="Input 19 3 19 2" xfId="4060" xr:uid="{54060E86-0153-4853-997D-69EC367B00D9}"/>
    <cellStyle name="Input 19 3 2" xfId="2500" xr:uid="{000D350C-EA3B-4FF1-89A6-7040F2223337}"/>
    <cellStyle name="Input 19 3 2 2" xfId="4361" xr:uid="{FE0614D5-1071-4E22-A39D-30570DCBB7AF}"/>
    <cellStyle name="Input 19 3 3" xfId="1766" xr:uid="{FCD21D26-D2BA-4F9F-9E44-1DC5C3FAE4F2}"/>
    <cellStyle name="Input 19 3 3 2" xfId="3645" xr:uid="{4391DE16-1E62-4C05-AF6D-6FA090F5FF87}"/>
    <cellStyle name="Input 19 3 4" xfId="1878" xr:uid="{52FADDF1-3681-4713-A629-200114CD8636}"/>
    <cellStyle name="Input 19 3 4 2" xfId="3755" xr:uid="{CA5B7ADF-0E7C-4018-A677-AED874D5486F}"/>
    <cellStyle name="Input 19 3 5" xfId="2747" xr:uid="{82FB7108-06EE-4881-A310-11C00037907E}"/>
    <cellStyle name="Input 19 3 5 2" xfId="4604" xr:uid="{EAB9C853-4C9D-44B2-ACE2-F6480A3CFAE3}"/>
    <cellStyle name="Input 19 3 6" xfId="1685" xr:uid="{8F4CCF63-1515-45F7-83DD-977BB6839650}"/>
    <cellStyle name="Input 19 3 6 2" xfId="3564" xr:uid="{A68D9777-774A-4D7A-B821-227A462D1B64}"/>
    <cellStyle name="Input 19 3 7" xfId="2910" xr:uid="{2F4B4C93-0747-4C04-90C7-79FE88141293}"/>
    <cellStyle name="Input 19 3 7 2" xfId="4766" xr:uid="{7C69F964-DCB2-4B00-B5E1-085E8A06A60F}"/>
    <cellStyle name="Input 19 3 8" xfId="3001" xr:uid="{80684B8F-EC33-4E4C-AC4B-E8611497FCDC}"/>
    <cellStyle name="Input 19 3 8 2" xfId="4857" xr:uid="{D79A8401-633F-4EBA-BA5E-3C857062B38A}"/>
    <cellStyle name="Input 19 3 9" xfId="1917" xr:uid="{F91CE400-BAB7-4579-8193-B35D7CAB0FC1}"/>
    <cellStyle name="Input 19 3 9 2" xfId="3792" xr:uid="{4D803104-7065-425B-A7A5-92BE179D4444}"/>
    <cellStyle name="Input 19 4" xfId="2257" xr:uid="{20D6B20C-A769-4809-98DF-8DDB00E3860B}"/>
    <cellStyle name="Input 19 4 2" xfId="4125" xr:uid="{30801A87-BAD6-4DC5-A075-3C54016BD315}"/>
    <cellStyle name="Input 19 5" xfId="1992" xr:uid="{A292844C-1208-4169-8652-127581904F5F}"/>
    <cellStyle name="Input 19 5 2" xfId="3864" xr:uid="{62D4FAF1-BCA3-4525-9D2B-B3D5808D756D}"/>
    <cellStyle name="Input 19 6" xfId="2069" xr:uid="{0C6D1131-9F08-4A3B-B88C-6E57D86044BC}"/>
    <cellStyle name="Input 19 6 2" xfId="3938" xr:uid="{67A23C95-F32A-4EFB-BFD5-4DCC7863122A}"/>
    <cellStyle name="Input 19 7" xfId="2731" xr:uid="{B5F67501-DAB8-4D17-BA17-B0C2C523BAF8}"/>
    <cellStyle name="Input 19 7 2" xfId="4588" xr:uid="{95C13861-DB19-480F-9568-789F17079ED9}"/>
    <cellStyle name="Input 19 8" xfId="1938" xr:uid="{2BED654B-AC83-4182-B8DF-1EED8F07B2E1}"/>
    <cellStyle name="Input 19 8 2" xfId="3812" xr:uid="{90E22802-4943-4360-B995-C3DB6AEE06FA}"/>
    <cellStyle name="Input 19 9" xfId="2677" xr:uid="{28C4DF20-94EE-46EC-972A-8B14FAB42613}"/>
    <cellStyle name="Input 19 9 2" xfId="4534" xr:uid="{9C478BC2-C520-4581-8762-6D03C34CBBE2}"/>
    <cellStyle name="Input 2" xfId="1112" xr:uid="{ABD7CEA9-BE43-4739-8CE6-A2871E0F04FE}"/>
    <cellStyle name="Input 20" xfId="1113" xr:uid="{4B63AE3A-79F1-47DE-B3AD-FA6B3A506D3A}"/>
    <cellStyle name="Input 20 10" xfId="2334" xr:uid="{F6416F07-F827-4B6A-88EC-CBF381C568D6}"/>
    <cellStyle name="Input 20 10 2" xfId="4201" xr:uid="{75E07CE9-4E23-40CA-90F8-1CDD401EA4A0}"/>
    <cellStyle name="Input 20 11" xfId="1980" xr:uid="{8DF3CE71-C899-42D7-BD64-A6438698A21B}"/>
    <cellStyle name="Input 20 11 2" xfId="3852" xr:uid="{0A43F823-3BC4-400B-8C67-FB996BF4A767}"/>
    <cellStyle name="Input 20 12" xfId="2038" xr:uid="{8D7D550A-C310-4BF6-8DEC-D4661AC781D5}"/>
    <cellStyle name="Input 20 12 2" xfId="3907" xr:uid="{FEF8B9BA-82D0-4910-829D-36FF8D396874}"/>
    <cellStyle name="Input 20 13" xfId="3015" xr:uid="{0B90B052-6E2F-48B1-AF7E-6EF322EF1FE0}"/>
    <cellStyle name="Input 20 13 2" xfId="4871" xr:uid="{B7D4AA75-E745-4E68-B09E-485BCB4F50F4}"/>
    <cellStyle name="Input 20 14" xfId="2179" xr:uid="{C6977970-27FE-4D65-94C3-45B584223C64}"/>
    <cellStyle name="Input 20 14 2" xfId="4047" xr:uid="{7D4EAF77-04DF-4456-B30F-82352F641346}"/>
    <cellStyle name="Input 20 15" xfId="1769" xr:uid="{4DA57334-5375-4BAA-9FFD-BAA3F02045A6}"/>
    <cellStyle name="Input 20 15 2" xfId="3648" xr:uid="{3D23890D-1360-47F9-9FB1-D7B1111D52C2}"/>
    <cellStyle name="Input 20 16" xfId="2242" xr:uid="{8EB62C6A-17C5-4265-A23F-C643A01F7545}"/>
    <cellStyle name="Input 20 16 2" xfId="4110" xr:uid="{8D2A1FCD-66C0-4C1D-A804-D4379A0924FE}"/>
    <cellStyle name="Input 20 17" xfId="2395" xr:uid="{B7222D4B-DAA3-4354-80A8-9BE230D923D1}"/>
    <cellStyle name="Input 20 17 2" xfId="4257" xr:uid="{16A00162-82AB-4BC9-8D80-1B23D1A4B73B}"/>
    <cellStyle name="Input 20 18" xfId="2132" xr:uid="{1AB23545-A7ED-4E50-B98F-B417211C094B}"/>
    <cellStyle name="Input 20 18 2" xfId="4001" xr:uid="{A1DAAC10-1925-4DD1-B522-EA6E2B5FC5D9}"/>
    <cellStyle name="Input 20 19" xfId="2308" xr:uid="{39017538-7EB8-4066-AFB3-B2B6BC6C5B1A}"/>
    <cellStyle name="Input 20 19 2" xfId="4175" xr:uid="{DBE10ADF-B45E-4EC5-9684-45E701E7CCCB}"/>
    <cellStyle name="Input 20 2" xfId="1578" xr:uid="{94DABCAE-878F-4210-B263-81B3F6BCB10D}"/>
    <cellStyle name="Input 20 2 10" xfId="1920" xr:uid="{6E8C29DC-975E-4E97-AA3A-CF1A24DA4962}"/>
    <cellStyle name="Input 20 2 10 2" xfId="3795" xr:uid="{7BE08714-BEAF-4469-86FD-69AC702910EB}"/>
    <cellStyle name="Input 20 2 11" xfId="1898" xr:uid="{29F63167-B1E2-4EBF-BDE9-BE68CCADF56E}"/>
    <cellStyle name="Input 20 2 11 2" xfId="3773" xr:uid="{D912CEBE-F1BC-4EA0-8C6D-5D8477FA673E}"/>
    <cellStyle name="Input 20 2 12" xfId="2023" xr:uid="{5CE1B0FE-DC09-46CB-9A16-30733BC94212}"/>
    <cellStyle name="Input 20 2 12 2" xfId="3893" xr:uid="{CEC4E360-FED2-4AB1-AAF5-CC4ED4680548}"/>
    <cellStyle name="Input 20 2 13" xfId="2082" xr:uid="{98DB5104-FCB9-4627-AB70-5B38075B9BB9}"/>
    <cellStyle name="Input 20 2 13 2" xfId="3951" xr:uid="{9E7FACAB-079A-44FE-A980-6E2D42ECFDEA}"/>
    <cellStyle name="Input 20 2 14" xfId="3271" xr:uid="{224417F8-B610-4D72-B33C-0DD6D07467ED}"/>
    <cellStyle name="Input 20 2 14 2" xfId="5123" xr:uid="{FE7A36DA-FD55-489A-8A9A-24E91B52CF6E}"/>
    <cellStyle name="Input 20 2 15" xfId="3356" xr:uid="{5193961F-C589-4886-96FB-F89DC2BB25FD}"/>
    <cellStyle name="Input 20 2 15 2" xfId="5208" xr:uid="{D1CC9D27-1494-4B38-AA7F-3C49214429FA}"/>
    <cellStyle name="Input 20 2 16" xfId="2491" xr:uid="{3BADE8C6-403F-46D6-B806-37DC88749EE3}"/>
    <cellStyle name="Input 20 2 16 2" xfId="4352" xr:uid="{92857AD1-9F06-4B56-9840-7DA678AFC120}"/>
    <cellStyle name="Input 20 2 17" xfId="2740" xr:uid="{B8ECF5AF-5880-4987-9FD5-6F48DB22A04A}"/>
    <cellStyle name="Input 20 2 17 2" xfId="4597" xr:uid="{E196B53E-C00A-4B3E-82F0-CB735F9E9FDE}"/>
    <cellStyle name="Input 20 2 18" xfId="3471" xr:uid="{8772FFBC-CBA2-4D7B-A2F8-F2FDA9B76B91}"/>
    <cellStyle name="Input 20 2 18 2" xfId="5323" xr:uid="{43F11492-EF8C-4B1D-A446-27251F4454C2}"/>
    <cellStyle name="Input 20 2 19" xfId="2234" xr:uid="{2AEADCEF-5D72-4A92-A1CC-3BEFCD8476C2}"/>
    <cellStyle name="Input 20 2 19 2" xfId="4102" xr:uid="{E038113C-51F4-4B52-8DE5-001B3D680C0B}"/>
    <cellStyle name="Input 20 2 2" xfId="2548" xr:uid="{5758F5B6-CA8C-42EB-B7F9-C27D4C2F250C}"/>
    <cellStyle name="Input 20 2 2 2" xfId="4408" xr:uid="{358E6C35-EF97-4567-BB94-C6B477111602}"/>
    <cellStyle name="Input 20 2 3" xfId="2621" xr:uid="{D1219735-25DA-428E-9CE4-B0AB17250B27}"/>
    <cellStyle name="Input 20 2 3 2" xfId="4480" xr:uid="{5E4C7405-90B9-4A53-8DF5-074D0B4C05FA}"/>
    <cellStyle name="Input 20 2 4" xfId="1828" xr:uid="{BFCC912F-388C-415A-AEBD-915B65FBC739}"/>
    <cellStyle name="Input 20 2 4 2" xfId="3706" xr:uid="{B494A78D-8898-4876-8523-B0970D25F7AE}"/>
    <cellStyle name="Input 20 2 5" xfId="2792" xr:uid="{C1910650-785A-4A8D-89B4-F900E3EEAACC}"/>
    <cellStyle name="Input 20 2 5 2" xfId="4649" xr:uid="{FA564310-857B-4FB3-A491-D5C9C422040D}"/>
    <cellStyle name="Input 20 2 6" xfId="2868" xr:uid="{35059FFA-D299-4C89-9E72-AB183AB900F2}"/>
    <cellStyle name="Input 20 2 6 2" xfId="4724" xr:uid="{15AEE2CA-0FB4-47C9-BDED-FA3189BCA322}"/>
    <cellStyle name="Input 20 2 7" xfId="2955" xr:uid="{25C173E6-B2C8-4A0A-B6CF-04BAB3436852}"/>
    <cellStyle name="Input 20 2 7 2" xfId="4811" xr:uid="{1A05A67A-4F2E-4369-8A19-B9892E0DFBC4}"/>
    <cellStyle name="Input 20 2 8" xfId="3043" xr:uid="{B559454E-D01A-4567-82C6-F61CA629D0E5}"/>
    <cellStyle name="Input 20 2 8 2" xfId="4899" xr:uid="{FF5DAE3A-1A5E-4121-AE4C-5396279FE097}"/>
    <cellStyle name="Input 20 2 9" xfId="3113" xr:uid="{F7DD71D8-B138-41A6-8194-243B34C0EDCD}"/>
    <cellStyle name="Input 20 2 9 2" xfId="4968" xr:uid="{E30F00F2-E5E6-4916-915B-1647E441346B}"/>
    <cellStyle name="Input 20 20" xfId="3419" xr:uid="{8E83FDFB-2B33-4610-BB49-6450E82FBC06}"/>
    <cellStyle name="Input 20 20 2" xfId="5271" xr:uid="{10DED8B4-4F9C-47A1-A4C8-119D3430B5BB}"/>
    <cellStyle name="Input 20 21" xfId="1834" xr:uid="{388EEE83-A38A-4D1B-BE6A-8CCBD1294A71}"/>
    <cellStyle name="Input 20 21 2" xfId="3712" xr:uid="{B58D8166-FC64-443C-A5F1-2BC80B088B68}"/>
    <cellStyle name="Input 20 3" xfId="1555" xr:uid="{6E05CDCF-0EC8-4D43-AA71-F5EF889990DF}"/>
    <cellStyle name="Input 20 3 10" xfId="1793" xr:uid="{D4B66198-0B6E-4165-A1AC-8284E190DE28}"/>
    <cellStyle name="Input 20 3 10 2" xfId="3672" xr:uid="{4B1F069D-89B3-4FA4-92DC-E6CE28870EF5}"/>
    <cellStyle name="Input 20 3 11" xfId="2012" xr:uid="{E8AC50A2-6113-4213-825E-F937E5D2174A}"/>
    <cellStyle name="Input 20 3 11 2" xfId="3882" xr:uid="{DFD3033A-7E57-4CF0-8B1D-8535D5A3CF7E}"/>
    <cellStyle name="Input 20 3 12" xfId="2054" xr:uid="{1F6BD041-D097-479F-B0F3-CA4E19C6E72E}"/>
    <cellStyle name="Input 20 3 12 2" xfId="3923" xr:uid="{EEE4E498-5347-4F11-9209-809D804119CC}"/>
    <cellStyle name="Input 20 3 13" xfId="2803" xr:uid="{8C174AA8-8652-4A04-9227-AA7B9864BA10}"/>
    <cellStyle name="Input 20 3 13 2" xfId="4660" xr:uid="{DF81B653-F10A-4B41-9DB7-753ACE2819CC}"/>
    <cellStyle name="Input 20 3 14" xfId="3249" xr:uid="{86BA2874-50AC-46FB-BA27-D7B8C2881A8D}"/>
    <cellStyle name="Input 20 3 14 2" xfId="5101" xr:uid="{99DD31E0-22D6-445C-B14C-4A1E4D916136}"/>
    <cellStyle name="Input 20 3 15" xfId="3336" xr:uid="{0645CB78-C2FB-4B90-88E1-FD9743AFB24D}"/>
    <cellStyle name="Input 20 3 15 2" xfId="5188" xr:uid="{8CA045EF-0A37-43C3-A73A-A81B6F356DD5}"/>
    <cellStyle name="Input 20 3 16" xfId="1638" xr:uid="{7838BC83-4468-4711-8AB3-FAB1BE83B5AB}"/>
    <cellStyle name="Input 20 3 16 2" xfId="3519" xr:uid="{F196AAC3-E77E-4E76-94A7-3BD2F3478D36}"/>
    <cellStyle name="Input 20 3 17" xfId="1932" xr:uid="{1B0277C1-CE47-4FDA-981F-2468F3DD6ED4}"/>
    <cellStyle name="Input 20 3 17 2" xfId="3806" xr:uid="{B3611191-BC60-43BC-A801-1595C761EA21}"/>
    <cellStyle name="Input 20 3 18" xfId="3451" xr:uid="{DA51147A-4A93-4778-8FDB-8CEF1F71DA45}"/>
    <cellStyle name="Input 20 3 18 2" xfId="5303" xr:uid="{A0C277D7-36E3-4633-A792-99BF92276CE6}"/>
    <cellStyle name="Input 20 3 19" xfId="2988" xr:uid="{DAECC77F-D013-47B4-B5B0-ACEF0EA1151F}"/>
    <cellStyle name="Input 20 3 19 2" xfId="4844" xr:uid="{EC179332-4637-48D7-9771-8A175D70F101}"/>
    <cellStyle name="Input 20 3 2" xfId="2528" xr:uid="{2EFDA793-B7C9-4517-9FFA-6EDBBFF944D5}"/>
    <cellStyle name="Input 20 3 2 2" xfId="4388" xr:uid="{A060919D-C2AD-4577-B82F-99E0770BA9B0}"/>
    <cellStyle name="Input 20 3 3" xfId="2598" xr:uid="{D97D0471-DACF-4F9A-8A43-A0DEAC8BA59B}"/>
    <cellStyle name="Input 20 3 3 2" xfId="4457" xr:uid="{E228FB3E-7048-4446-8DC4-DA71032168AB}"/>
    <cellStyle name="Input 20 3 4" xfId="1749" xr:uid="{1F2B05AD-4A3B-4853-B2F6-ACE5FF15E54E}"/>
    <cellStyle name="Input 20 3 4 2" xfId="3628" xr:uid="{5ACED8D6-6D89-4DA7-941C-57E6312E9BF2}"/>
    <cellStyle name="Input 20 3 5" xfId="2771" xr:uid="{EAA4D170-FC23-4558-836F-5CCAB26EDCEB}"/>
    <cellStyle name="Input 20 3 5 2" xfId="4628" xr:uid="{0F8B4801-C89D-455E-AF5D-CD2FD4A9BDE6}"/>
    <cellStyle name="Input 20 3 6" xfId="2846" xr:uid="{6B02B0B1-A110-4BBB-85D7-3BE41843A34C}"/>
    <cellStyle name="Input 20 3 6 2" xfId="4702" xr:uid="{77451B4D-50A1-4455-939D-2F14EE17345D}"/>
    <cellStyle name="Input 20 3 7" xfId="2932" xr:uid="{D5858AE6-58EA-4B1A-B68C-9070B2B0DB5B}"/>
    <cellStyle name="Input 20 3 7 2" xfId="4788" xr:uid="{9ABF1CBF-F8DC-4A1F-8716-54F6C5C61DF7}"/>
    <cellStyle name="Input 20 3 8" xfId="3023" xr:uid="{DAFA915C-D30A-47C6-A8A0-CF6D718DFE09}"/>
    <cellStyle name="Input 20 3 8 2" xfId="4879" xr:uid="{B39F6971-05E6-4804-BFF1-ED1AC8D7C772}"/>
    <cellStyle name="Input 20 3 9" xfId="3090" xr:uid="{014C476A-291A-4702-99CE-144DACBC1FA2}"/>
    <cellStyle name="Input 20 3 9 2" xfId="4945" xr:uid="{381B2F8B-72FB-463A-8D82-D4D90D86541D}"/>
    <cellStyle name="Input 20 4" xfId="2258" xr:uid="{56E035E1-389A-4B1C-BA86-6A236798EDD8}"/>
    <cellStyle name="Input 20 4 2" xfId="4126" xr:uid="{4A49D12C-0576-42E2-8BD4-D562E151719A}"/>
    <cellStyle name="Input 20 5" xfId="1991" xr:uid="{66C2F1CA-4347-4FCF-B731-1978E0EB5A6E}"/>
    <cellStyle name="Input 20 5 2" xfId="3863" xr:uid="{24897BC6-C283-4AA7-9C28-F94AE09982E2}"/>
    <cellStyle name="Input 20 6" xfId="2068" xr:uid="{C0AF7C6C-D52F-4115-AEDB-9F7EB5746F36}"/>
    <cellStyle name="Input 20 6 2" xfId="3937" xr:uid="{ACF39900-163F-4E1C-B13B-AB850E9BFD19}"/>
    <cellStyle name="Input 20 7" xfId="1785" xr:uid="{FF081D81-0AF5-4C96-90DF-AD41415623EC}"/>
    <cellStyle name="Input 20 7 2" xfId="3664" xr:uid="{EAC9429C-C5AB-4563-9538-23482E956F9B}"/>
    <cellStyle name="Input 20 8" xfId="2095" xr:uid="{666F7F78-FBA6-4E54-A33D-8EAE805FF37E}"/>
    <cellStyle name="Input 20 8 2" xfId="3964" xr:uid="{CD878111-88E4-4C41-A78B-91929F616195}"/>
    <cellStyle name="Input 20 9" xfId="2721" xr:uid="{6633B2F1-9EBB-4C52-B9E7-A3836EFAD4C8}"/>
    <cellStyle name="Input 20 9 2" xfId="4578" xr:uid="{2CE08248-1DA5-47E8-88C9-6F8F61CCC5C8}"/>
    <cellStyle name="Input 21" xfId="1527" xr:uid="{400911C6-4CBA-4992-9F7B-D251FB293A65}"/>
    <cellStyle name="Input 21 10" xfId="1965" xr:uid="{06A4240E-A538-4407-9AF2-C852E86C02FC}"/>
    <cellStyle name="Input 21 10 2" xfId="3838" xr:uid="{3AAD7E3E-8541-4762-9B68-E759A09CEA0A}"/>
    <cellStyle name="Input 21 11" xfId="3097" xr:uid="{859570E8-CCE7-4BA2-B3A6-D30E7ADA0955}"/>
    <cellStyle name="Input 21 11 2" xfId="4952" xr:uid="{7AA558F2-65B3-4943-A2BF-F2FE7A0C3A05}"/>
    <cellStyle name="Input 21 12" xfId="2999" xr:uid="{D74041D4-C5E3-4B56-9C08-A263F09570B9}"/>
    <cellStyle name="Input 21 12 2" xfId="4855" xr:uid="{96400430-3569-4D30-B1D9-672B51A37EB9}"/>
    <cellStyle name="Input 21 13" xfId="1699" xr:uid="{C4F0AD65-8BB4-4256-99BB-0DA656259E8F}"/>
    <cellStyle name="Input 21 13 2" xfId="3578" xr:uid="{20B2D65F-8F92-4A24-946A-3A1431F047AE}"/>
    <cellStyle name="Input 21 14" xfId="3227" xr:uid="{52BAB1C9-5FA4-400D-A874-06EE03304980}"/>
    <cellStyle name="Input 21 14 2" xfId="5079" xr:uid="{8C358330-B441-4A2E-B971-6551BC80698C}"/>
    <cellStyle name="Input 21 15" xfId="3314" xr:uid="{FF6008F6-A9E0-4529-956D-5C99824C2DA6}"/>
    <cellStyle name="Input 21 15 2" xfId="5166" xr:uid="{42B48A99-C361-44AA-99E4-8B04C2C4AF9E}"/>
    <cellStyle name="Input 21 16" xfId="2678" xr:uid="{2E4E723A-DCF9-44D3-A957-317EE68748D4}"/>
    <cellStyle name="Input 21 16 2" xfId="4535" xr:uid="{395E847A-E0EF-4FDF-9D96-817F124C80C3}"/>
    <cellStyle name="Input 21 17" xfId="2158" xr:uid="{E5471238-4F91-48F9-9B12-9D51FD06B620}"/>
    <cellStyle name="Input 21 17 2" xfId="4027" xr:uid="{92E005C3-F9AC-42C9-9BAF-22EEF330652D}"/>
    <cellStyle name="Input 21 18" xfId="1813" xr:uid="{D9CA309B-CC12-4796-8CC0-52B6D795FDAF}"/>
    <cellStyle name="Input 21 18 2" xfId="3692" xr:uid="{A96F624D-F771-476F-84D4-7B159963DC94}"/>
    <cellStyle name="Input 21 19" xfId="3430" xr:uid="{BA567BD9-14DD-4F6B-B493-2BAF0CAF961B}"/>
    <cellStyle name="Input 21 19 2" xfId="5282" xr:uid="{4C53879E-EBD4-4B0A-83C8-A0B85D2E4D81}"/>
    <cellStyle name="Input 21 2" xfId="2503" xr:uid="{8DF74D6F-2ABF-412A-9DE0-0B1804E2E98B}"/>
    <cellStyle name="Input 21 2 2" xfId="4364" xr:uid="{C1463B34-0F1C-4099-81D8-66E651CCF7B4}"/>
    <cellStyle name="Input 21 3" xfId="1763" xr:uid="{3EF0A8B0-9FF4-4348-83E7-FCDD15C24290}"/>
    <cellStyle name="Input 21 3 2" xfId="3642" xr:uid="{F05FE327-DE97-4038-9CA5-6C39C3684003}"/>
    <cellStyle name="Input 21 4" xfId="1876" xr:uid="{A8135185-30B2-406E-BB0D-95EFC31CC405}"/>
    <cellStyle name="Input 21 4 2" xfId="3753" xr:uid="{174B080D-48BA-4EC9-84D9-0BF69F898A5C}"/>
    <cellStyle name="Input 21 5" xfId="2750" xr:uid="{7E8EC110-04A4-4B60-867E-79F427487BCD}"/>
    <cellStyle name="Input 21 5 2" xfId="4607" xr:uid="{E2E10C3E-4461-4195-AA42-D02BA982D712}"/>
    <cellStyle name="Input 21 6" xfId="1753" xr:uid="{E57B54E9-D460-4D6D-9E9E-8663C843C519}"/>
    <cellStyle name="Input 21 6 2" xfId="3632" xr:uid="{C6136B81-F80E-4E45-A581-F97446C04A89}"/>
    <cellStyle name="Input 21 7" xfId="2913" xr:uid="{3A284B44-20BD-47DA-AD9F-627DC83542AE}"/>
    <cellStyle name="Input 21 7 2" xfId="4769" xr:uid="{23D4C235-DB21-4B2E-BA2C-F3967D6CD147}"/>
    <cellStyle name="Input 21 8" xfId="3004" xr:uid="{52130861-EF35-477A-BACB-DB64880A2D4B}"/>
    <cellStyle name="Input 21 8 2" xfId="4860" xr:uid="{0020EBB2-FDC1-421B-A4C5-58687A4E5311}"/>
    <cellStyle name="Input 21 9" xfId="1678" xr:uid="{F716A35B-E3E1-47B0-92E6-DDEA92AF3993}"/>
    <cellStyle name="Input 21 9 2" xfId="3557" xr:uid="{B3960721-4537-4479-B775-4ABD328615DD}"/>
    <cellStyle name="Input 22" xfId="1604" xr:uid="{1C2DE19B-8765-4DAC-B559-1098AC91CEDE}"/>
    <cellStyle name="Input 22 10" xfId="2349" xr:uid="{1C81916B-8004-4F99-8A50-22EB45152350}"/>
    <cellStyle name="Input 22 10 2" xfId="4214" xr:uid="{2EB74C5E-42E5-47B1-B6B4-D96B4A4070C7}"/>
    <cellStyle name="Input 22 11" xfId="1710" xr:uid="{125F4067-402E-4B9E-BB66-27A78D9C0F97}"/>
    <cellStyle name="Input 22 11 2" xfId="3589" xr:uid="{8962F03F-2C38-4A41-9F48-46D6D782E54F}"/>
    <cellStyle name="Input 22 12" xfId="2286" xr:uid="{33198B8C-8680-4955-BC28-95C90471216D}"/>
    <cellStyle name="Input 22 12 2" xfId="4154" xr:uid="{80446F4C-8E3B-499F-AFC5-79DBD0BF1279}"/>
    <cellStyle name="Input 22 13" xfId="1895" xr:uid="{0FC01869-0B4E-4F56-B659-BA8CFD01FDCC}"/>
    <cellStyle name="Input 22 13 2" xfId="3771" xr:uid="{EE8B587A-B135-4543-B86F-CE3DC23052BF}"/>
    <cellStyle name="Input 22 14" xfId="3294" xr:uid="{BDD81853-CCB4-4C1F-A8A6-691A7F0686C4}"/>
    <cellStyle name="Input 22 14 2" xfId="5146" xr:uid="{DD0D5052-4D39-40CE-AF33-4DD0F751E996}"/>
    <cellStyle name="Input 22 15" xfId="3379" xr:uid="{0884A8E8-0437-4C07-8038-D9E198FAC597}"/>
    <cellStyle name="Input 22 15 2" xfId="5231" xr:uid="{4609D03F-2ADE-4BB0-9D0B-5B915447DA46}"/>
    <cellStyle name="Input 22 16" xfId="1869" xr:uid="{07806ABF-85BE-4F2B-B52A-810DE61DC3CB}"/>
    <cellStyle name="Input 22 16 2" xfId="3746" xr:uid="{661B1122-03FA-4F94-A54A-C0C5C4A6D9C7}"/>
    <cellStyle name="Input 22 17" xfId="1844" xr:uid="{BF019634-F7D8-4750-9119-4C84A406775D}"/>
    <cellStyle name="Input 22 17 2" xfId="3722" xr:uid="{B33C54D3-9506-4929-9A66-AEB57109B063}"/>
    <cellStyle name="Input 22 18" xfId="3494" xr:uid="{6E17A65C-EBDB-4B55-B0A7-77F56F84ADAE}"/>
    <cellStyle name="Input 22 18 2" xfId="5346" xr:uid="{6778C7DF-0448-4326-9447-5CAC20CB05EB}"/>
    <cellStyle name="Input 22 19" xfId="2062" xr:uid="{F5D4E565-37CC-4F8A-88F4-03E90C69486B}"/>
    <cellStyle name="Input 22 19 2" xfId="3931" xr:uid="{C501AD11-8954-4246-8AEF-88024DF870B6}"/>
    <cellStyle name="Input 22 2" xfId="2570" xr:uid="{C0337814-E787-41D2-9B9D-4123DA13B092}"/>
    <cellStyle name="Input 22 2 2" xfId="4429" xr:uid="{6DDACF04-5EF8-4DA0-AC47-53272C0EFF1F}"/>
    <cellStyle name="Input 22 3" xfId="2645" xr:uid="{2AA63A78-6302-43D8-B7C0-5EBCECC5FD47}"/>
    <cellStyle name="Input 22 3 2" xfId="4504" xr:uid="{C81DB1D0-BCCB-4C3F-A4E2-351DDE034154}"/>
    <cellStyle name="Input 22 4" xfId="2430" xr:uid="{91A73EBF-E066-4E6B-B2B5-6B627D36F6E3}"/>
    <cellStyle name="Input 22 4 2" xfId="4292" xr:uid="{C5D3909D-149C-4E91-AD1E-3BF851E4AAB9}"/>
    <cellStyle name="Input 22 5" xfId="2814" xr:uid="{0E353FB6-E76F-4955-9CE5-D6D1B800AB00}"/>
    <cellStyle name="Input 22 5 2" xfId="4671" xr:uid="{4CAAB4FB-E927-4279-9FF9-7DDDC86815F7}"/>
    <cellStyle name="Input 22 6" xfId="2894" xr:uid="{6FA99DED-25A7-4F40-ADE4-369080AF9311}"/>
    <cellStyle name="Input 22 6 2" xfId="4750" xr:uid="{43592F3E-5A39-4FA1-8A4B-7A59E4415F68}"/>
    <cellStyle name="Input 22 7" xfId="2976" xr:uid="{2278E819-FF47-4BCF-AE1A-2151563BE947}"/>
    <cellStyle name="Input 22 7 2" xfId="4832" xr:uid="{2664A1C4-2294-46CC-A93D-1361BDD25A05}"/>
    <cellStyle name="Input 22 8" xfId="3060" xr:uid="{B295F87F-20B4-477B-83D3-3DEF301357C4}"/>
    <cellStyle name="Input 22 8 2" xfId="4916" xr:uid="{C6AEFAC5-185A-40E0-8966-976C539F682B}"/>
    <cellStyle name="Input 22 9" xfId="3132" xr:uid="{720CF6F8-71F2-4C37-9C02-A440D5DA76B1}"/>
    <cellStyle name="Input 22 9 2" xfId="4986" xr:uid="{2AF05389-CAD6-4304-AA91-50D17722BED2}"/>
    <cellStyle name="Input 23" xfId="1536" xr:uid="{B1AB3DEB-DE85-435C-84B4-69609D730A84}"/>
    <cellStyle name="Input 23 10" xfId="2410" xr:uid="{83C3A1F2-702E-4998-B816-70BDE9AF0CDF}"/>
    <cellStyle name="Input 23 10 2" xfId="4272" xr:uid="{B6470403-0FE1-4794-9F17-97DA58CAA11B}"/>
    <cellStyle name="Input 23 11" xfId="2664" xr:uid="{508DF010-47E2-49F3-8629-F39DD19E90FB}"/>
    <cellStyle name="Input 23 11 2" xfId="4521" xr:uid="{14D6E968-5D0C-4994-B166-3708B24E245A}"/>
    <cellStyle name="Input 23 12" xfId="1791" xr:uid="{67569F86-344E-4B22-A485-21CDEED9583E}"/>
    <cellStyle name="Input 23 12 2" xfId="3670" xr:uid="{A8DC8560-EF08-4DA2-A505-1C5DFAB89E70}"/>
    <cellStyle name="Input 23 13" xfId="2051" xr:uid="{DABDFF72-2250-4689-A772-4FDDA9786CB5}"/>
    <cellStyle name="Input 23 13 2" xfId="3920" xr:uid="{65B35779-9AC0-44F3-850F-0EBDA8797638}"/>
    <cellStyle name="Input 23 14" xfId="3233" xr:uid="{67202627-72C2-4181-92E8-7D469EF15C23}"/>
    <cellStyle name="Input 23 14 2" xfId="5085" xr:uid="{E89C1F73-095F-4F55-8F1C-EB1D73AB1B7C}"/>
    <cellStyle name="Input 23 15" xfId="3320" xr:uid="{49712BB4-612C-4494-834F-A1FC521B9A26}"/>
    <cellStyle name="Input 23 15 2" xfId="5172" xr:uid="{7BC90189-1B23-452F-9988-45FE2233F334}"/>
    <cellStyle name="Input 23 16" xfId="2368" xr:uid="{86ECCD75-AC92-4438-A500-F1605E58FF73}"/>
    <cellStyle name="Input 23 16 2" xfId="4232" xr:uid="{C4D7A51F-3A23-4004-B981-7AE6D030D711}"/>
    <cellStyle name="Input 23 17" xfId="2013" xr:uid="{D05BF607-EE63-4B16-BD92-A683E4DEE45A}"/>
    <cellStyle name="Input 23 17 2" xfId="3883" xr:uid="{D9E44133-32B7-434C-A908-75288B90A765}"/>
    <cellStyle name="Input 23 18" xfId="2154" xr:uid="{299686C8-D008-41A2-9B39-E238DD13AAF2}"/>
    <cellStyle name="Input 23 18 2" xfId="4023" xr:uid="{DB24415B-46CA-42BC-8D86-6C04B9DCF515}"/>
    <cellStyle name="Input 23 19" xfId="1725" xr:uid="{B851EDD1-DB9A-4CD0-AE88-1132FDF95779}"/>
    <cellStyle name="Input 23 19 2" xfId="3604" xr:uid="{E83BC250-15BA-4EA3-984E-76080019C2FD}"/>
    <cellStyle name="Input 23 2" xfId="2512" xr:uid="{522C49C9-C751-4C31-A95C-C0AAE6809A9D}"/>
    <cellStyle name="Input 23 2 2" xfId="4373" xr:uid="{0D221E5E-E652-45EA-A3B4-1F9289F566D0}"/>
    <cellStyle name="Input 23 3" xfId="1756" xr:uid="{FA81CD0F-594C-436F-85BF-C57CF08542D4}"/>
    <cellStyle name="Input 23 3 2" xfId="3635" xr:uid="{28B1B1C9-1C2C-4388-90DE-A287B6B524FB}"/>
    <cellStyle name="Input 23 4" xfId="2449" xr:uid="{E3F0E9AE-0C45-4926-8330-B2B072CC213A}"/>
    <cellStyle name="Input 23 4 2" xfId="4310" xr:uid="{386BC47F-016D-4CD0-B2A5-204327C8D7E1}"/>
    <cellStyle name="Input 23 5" xfId="2756" xr:uid="{29381D32-C2E9-44C1-847C-C46A4A5A3CD0}"/>
    <cellStyle name="Input 23 5 2" xfId="4613" xr:uid="{BEFB4F6B-4F03-48BF-9594-06B6B82234AD}"/>
    <cellStyle name="Input 23 6" xfId="2744" xr:uid="{403E6082-98A9-4B61-B626-F45DBCBCFA30}"/>
    <cellStyle name="Input 23 6 2" xfId="4601" xr:uid="{EE92005C-E5EB-4D01-99D3-8E73AE7AF66C}"/>
    <cellStyle name="Input 23 7" xfId="2919" xr:uid="{3FC8FB65-5B31-4903-9F03-3E90761D1717}"/>
    <cellStyle name="Input 23 7 2" xfId="4775" xr:uid="{289E5EB3-ED6B-4367-972E-2439025BFD3D}"/>
    <cellStyle name="Input 23 8" xfId="3009" xr:uid="{A2112F9E-2E9E-4E00-9457-4CA587156826}"/>
    <cellStyle name="Input 23 8 2" xfId="4865" xr:uid="{76BD08D5-E03F-49FC-AACD-EB85099DB68B}"/>
    <cellStyle name="Input 23 9" xfId="2998" xr:uid="{62D508C0-93F1-48CC-818A-A007016BCE97}"/>
    <cellStyle name="Input 23 9 2" xfId="4854" xr:uid="{C7B1F1D2-3F0F-4AFA-A2B0-F1E68DB72072}"/>
    <cellStyle name="Input 24" xfId="1611" xr:uid="{E9F762C7-C377-40F0-A237-1B00FDA95D0B}"/>
    <cellStyle name="Input 24 10" xfId="2427" xr:uid="{ED62C531-1316-476E-8A99-615DB96CF869}"/>
    <cellStyle name="Input 24 10 2" xfId="4289" xr:uid="{F83A11C2-F7AF-49B2-B92C-2DACE0C5742E}"/>
    <cellStyle name="Input 24 11" xfId="1961" xr:uid="{5092D69A-E9A3-4F8E-A365-BA506F94B3DA}"/>
    <cellStyle name="Input 24 11 2" xfId="3834" xr:uid="{FE8F25D8-AFAB-4DE2-9E64-CE1D251C0A96}"/>
    <cellStyle name="Input 24 12" xfId="2052" xr:uid="{6931428D-A1A9-4CD9-9C01-31F294FC6337}"/>
    <cellStyle name="Input 24 12 2" xfId="3921" xr:uid="{CD26929E-2A94-4049-9754-C3C0D79F549E}"/>
    <cellStyle name="Input 24 13" xfId="2010" xr:uid="{1FAF695F-1855-4720-A22C-A6039F5438E6}"/>
    <cellStyle name="Input 24 13 2" xfId="3880" xr:uid="{CEF3720C-694C-4424-9078-713815A18958}"/>
    <cellStyle name="Input 24 14" xfId="3300" xr:uid="{BADBA504-1A03-4726-9DE7-53D05869ADB7}"/>
    <cellStyle name="Input 24 14 2" xfId="5152" xr:uid="{86CABE2E-BA73-4825-B40A-47DAAE91059B}"/>
    <cellStyle name="Input 24 15" xfId="3385" xr:uid="{842A6C2B-AF49-49A7-B935-B5C60542B2DB}"/>
    <cellStyle name="Input 24 15 2" xfId="5237" xr:uid="{AED391F4-7304-4854-928C-77840B20EAF9}"/>
    <cellStyle name="Input 24 16" xfId="2431" xr:uid="{90A5E688-D0B7-4A4B-833A-E143B5921267}"/>
    <cellStyle name="Input 24 16 2" xfId="4293" xr:uid="{0A9A34AF-BB04-4072-A625-3A1B5864990B}"/>
    <cellStyle name="Input 24 17" xfId="2559" xr:uid="{1FE78A2E-0FB5-4A7A-8810-6C5173649CBB}"/>
    <cellStyle name="Input 24 17 2" xfId="4419" xr:uid="{541A2401-6ECA-45EA-A159-05AF8A1E3ED2}"/>
    <cellStyle name="Input 24 18" xfId="3500" xr:uid="{EF734730-F845-478A-815D-B7A262788044}"/>
    <cellStyle name="Input 24 18 2" xfId="5352" xr:uid="{F41DDCCF-39C2-491B-8C3F-36D0970B1313}"/>
    <cellStyle name="Input 24 19" xfId="2221" xr:uid="{A4579B6A-9395-4B1B-8B90-6C7AC91E46F0}"/>
    <cellStyle name="Input 24 19 2" xfId="4089" xr:uid="{8141B81C-D969-4F0B-B23F-203650D9F93C}"/>
    <cellStyle name="Input 24 2" xfId="2575" xr:uid="{96504CB9-B4C1-4609-B9DD-D51E73184733}"/>
    <cellStyle name="Input 24 2 2" xfId="4434" xr:uid="{E08A4812-CFDA-44E5-B6D8-3E6EAC8E2B94}"/>
    <cellStyle name="Input 24 3" xfId="2651" xr:uid="{3F73D423-079B-451E-BC09-45FCA88F9938}"/>
    <cellStyle name="Input 24 3 2" xfId="4510" xr:uid="{DBF2FD32-6369-448B-96FB-575A5B0C982D}"/>
    <cellStyle name="Input 24 4" xfId="1750" xr:uid="{7D7327CE-0B42-41EA-99FC-D71DE8ED139C}"/>
    <cellStyle name="Input 24 4 2" xfId="3629" xr:uid="{CCE78E66-90DD-4EB9-B232-BC2A497B6441}"/>
    <cellStyle name="Input 24 5" xfId="2820" xr:uid="{53347D58-503F-4AFC-BD22-E0BA4BFA05E6}"/>
    <cellStyle name="Input 24 5 2" xfId="4677" xr:uid="{1DA0EDF5-04B0-4ECB-8074-B1D34758D387}"/>
    <cellStyle name="Input 24 6" xfId="2900" xr:uid="{0B5C2C50-DE3E-4872-A910-4308EA0295FE}"/>
    <cellStyle name="Input 24 6 2" xfId="4756" xr:uid="{CE9782B5-9BFC-44E8-98C2-CB6BBC3E9169}"/>
    <cellStyle name="Input 24 7" xfId="2982" xr:uid="{F6B74915-EC42-4C8C-AEA0-1A64D23CAC48}"/>
    <cellStyle name="Input 24 7 2" xfId="4838" xr:uid="{DD50F8F8-08B0-4AC1-96AA-2EF9603EAF9D}"/>
    <cellStyle name="Input 24 8" xfId="3066" xr:uid="{946384F2-5837-439E-8679-8D37FA323505}"/>
    <cellStyle name="Input 24 8 2" xfId="4922" xr:uid="{5DA1A177-0568-44C4-9F8F-AD2386A5CAFD}"/>
    <cellStyle name="Input 24 9" xfId="3138" xr:uid="{23CF084A-0854-4C2F-9350-405AEBA300B3}"/>
    <cellStyle name="Input 24 9 2" xfId="4992" xr:uid="{FF194B9A-5C25-4352-863E-25A3EBBDE719}"/>
    <cellStyle name="Input 25" xfId="1612" xr:uid="{D300AC42-1392-490C-A2B2-1589361397B7}"/>
    <cellStyle name="Input 25 10" xfId="3012" xr:uid="{ECE887A8-21D2-4D6F-BB77-596086DD23D0}"/>
    <cellStyle name="Input 25 10 2" xfId="4868" xr:uid="{B88A25F7-260A-4C1F-B187-F7E79BB6C6CC}"/>
    <cellStyle name="Input 25 11" xfId="2394" xr:uid="{EB023A56-62F8-46A6-90CA-8A23F8D2088C}"/>
    <cellStyle name="Input 25 11 2" xfId="4256" xr:uid="{C9DA4B9E-B5A4-4CBE-8F5F-78D9CB5D7894}"/>
    <cellStyle name="Input 25 12" xfId="3061" xr:uid="{E261A3CA-02BD-4EB4-955C-780CFCB06AAD}"/>
    <cellStyle name="Input 25 12 2" xfId="4917" xr:uid="{CC10FB6F-5AD8-4D08-B1D5-E5D58DF2DF67}"/>
    <cellStyle name="Input 25 13" xfId="2811" xr:uid="{953054C3-466D-4EC3-8EC6-86B24374A919}"/>
    <cellStyle name="Input 25 13 2" xfId="4668" xr:uid="{AD62A821-B341-47E6-9472-67E1C1F7FE6D}"/>
    <cellStyle name="Input 25 14" xfId="3301" xr:uid="{EEFC47D0-1A6D-4A4F-A05E-0A8FD7112109}"/>
    <cellStyle name="Input 25 14 2" xfId="5153" xr:uid="{6CD094C6-EFDE-481C-B04D-2E5C3883E329}"/>
    <cellStyle name="Input 25 15" xfId="3386" xr:uid="{11833FB6-42F3-45FE-A807-73B4AF409F88}"/>
    <cellStyle name="Input 25 15 2" xfId="5238" xr:uid="{38173F7D-67E6-4A99-8F0E-0D73EDC3BB99}"/>
    <cellStyle name="Input 25 16" xfId="2995" xr:uid="{0C84E5E6-E5A0-455E-8950-9AF19E5A5AA5}"/>
    <cellStyle name="Input 25 16 2" xfId="4851" xr:uid="{8D089F7A-A95E-4FF7-9EEE-9837768360FA}"/>
    <cellStyle name="Input 25 17" xfId="1719" xr:uid="{A8A0C67E-76B1-4209-8AA8-2C08CF6E9BDF}"/>
    <cellStyle name="Input 25 17 2" xfId="3598" xr:uid="{4403F40E-790D-416A-A188-B22A128A52E2}"/>
    <cellStyle name="Input 25 18" xfId="3501" xr:uid="{1DA13F90-E1D6-48BF-8FE5-F9A0A2D09151}"/>
    <cellStyle name="Input 25 18 2" xfId="5353" xr:uid="{39D4C661-A752-4C38-ACFA-9190B98AEAC8}"/>
    <cellStyle name="Input 25 19" xfId="2325" xr:uid="{C594A766-2769-4738-8EEE-927E3A968AA6}"/>
    <cellStyle name="Input 25 19 2" xfId="4192" xr:uid="{FDCB36C4-3510-42CE-B203-C7CA24DE6329}"/>
    <cellStyle name="Input 25 2" xfId="2576" xr:uid="{E4778965-0F57-4851-8A3D-B60E6BE01C6A}"/>
    <cellStyle name="Input 25 2 2" xfId="4435" xr:uid="{0BDFAFC2-0819-468D-8A8A-303AB7A01169}"/>
    <cellStyle name="Input 25 3" xfId="2652" xr:uid="{4DCF95F6-9832-4010-8FCC-D0C986403DFD}"/>
    <cellStyle name="Input 25 3 2" xfId="4511" xr:uid="{D055E8BA-A2DC-473A-BA3A-9F6FD147AE8A}"/>
    <cellStyle name="Input 25 4" xfId="2418" xr:uid="{7D6A15AA-3A93-428C-A12D-2E2C478E9366}"/>
    <cellStyle name="Input 25 4 2" xfId="4280" xr:uid="{22AC9335-4CC6-47DB-990F-E75B77BA26A6}"/>
    <cellStyle name="Input 25 5" xfId="2821" xr:uid="{4CFFC5E7-5958-4462-99B4-028F057608DB}"/>
    <cellStyle name="Input 25 5 2" xfId="4678" xr:uid="{3C6D36E2-B007-4B79-8133-8C12B99D152F}"/>
    <cellStyle name="Input 25 6" xfId="2901" xr:uid="{062BA2F9-E804-417A-8068-45AD7FF83F8B}"/>
    <cellStyle name="Input 25 6 2" xfId="4757" xr:uid="{5B2031E2-5669-4210-AE38-4A32BF14AD77}"/>
    <cellStyle name="Input 25 7" xfId="2983" xr:uid="{76882DE5-B506-4BD8-AAD3-6888C0F7540B}"/>
    <cellStyle name="Input 25 7 2" xfId="4839" xr:uid="{742D72F2-2F20-4B01-9000-E6412395A130}"/>
    <cellStyle name="Input 25 8" xfId="3067" xr:uid="{96FB57C3-3700-4F47-83D7-2FDE8919ADD3}"/>
    <cellStyle name="Input 25 8 2" xfId="4923" xr:uid="{20A790FA-B2A3-4F3D-95CE-B1A927213593}"/>
    <cellStyle name="Input 25 9" xfId="3139" xr:uid="{8779725F-834C-4A72-B140-6C6AE8CB7CAC}"/>
    <cellStyle name="Input 25 9 2" xfId="4993" xr:uid="{885017B4-2A74-4436-A131-9B4118EE05A8}"/>
    <cellStyle name="Input 26" xfId="1597" xr:uid="{67BBD537-87F9-4BE0-9307-19B57CE19281}"/>
    <cellStyle name="Input 26 10" xfId="1892" xr:uid="{A6039F00-2D51-4980-BFF5-A76E812D70D7}"/>
    <cellStyle name="Input 26 10 2" xfId="3768" xr:uid="{56624AA9-296C-43BF-9EBF-AA453BF7FA61}"/>
    <cellStyle name="Input 26 11" xfId="2739" xr:uid="{F538840B-894E-4196-AA80-2D662386357F}"/>
    <cellStyle name="Input 26 11 2" xfId="4596" xr:uid="{A43EEAE6-8FE7-4B7E-88F7-50EC1145C33D}"/>
    <cellStyle name="Input 26 12" xfId="1956" xr:uid="{E2B02E1E-1EF5-420D-965E-4DB136D976E4}"/>
    <cellStyle name="Input 26 12 2" xfId="3829" xr:uid="{C1BFDF28-6649-4878-965A-F14AA8A2276D}"/>
    <cellStyle name="Input 26 13" xfId="2302" xr:uid="{BA2D6989-F988-4C63-A428-E1671CA0DBC0}"/>
    <cellStyle name="Input 26 13 2" xfId="4169" xr:uid="{090710A7-78FE-42CD-8BBD-4566581909B5}"/>
    <cellStyle name="Input 26 14" xfId="3289" xr:uid="{AD5B2147-615F-4CD0-93C4-24ED56CCE0E0}"/>
    <cellStyle name="Input 26 14 2" xfId="5141" xr:uid="{D8753633-297A-42D4-990C-DF071A4F2B3E}"/>
    <cellStyle name="Input 26 15" xfId="3374" xr:uid="{F0230565-85BB-41BA-B1A2-0F292FB957EB}"/>
    <cellStyle name="Input 26 15 2" xfId="5226" xr:uid="{C017F52A-2EF0-4875-A1E8-710AD5D574DE}"/>
    <cellStyle name="Input 26 16" xfId="2997" xr:uid="{20BF82A3-BA5E-4004-B029-C1A88163F810}"/>
    <cellStyle name="Input 26 16 2" xfId="4853" xr:uid="{23375636-AC0B-4D73-936F-496C0E4F05CB}"/>
    <cellStyle name="Input 26 17" xfId="3174" xr:uid="{22FCFC5E-AD8A-4DD8-BBE3-DBFD504B2604}"/>
    <cellStyle name="Input 26 17 2" xfId="5027" xr:uid="{E248C033-3C4D-4C9B-B577-92D492D55979}"/>
    <cellStyle name="Input 26 18" xfId="3489" xr:uid="{B80509B0-0632-4BC6-9DDA-F6E23A98E1B2}"/>
    <cellStyle name="Input 26 18 2" xfId="5341" xr:uid="{4B697741-02FD-4F88-9646-73004ED67AB5}"/>
    <cellStyle name="Input 26 19" xfId="2365" xr:uid="{455D1865-1128-43D1-A934-47DE8119E492}"/>
    <cellStyle name="Input 26 19 2" xfId="4229" xr:uid="{2ED183F4-094C-4DD2-8BCE-3C5D7A46DE26}"/>
    <cellStyle name="Input 26 2" xfId="2563" xr:uid="{40A5ECD7-A4C2-4D71-9AA2-EC7E658E82EC}"/>
    <cellStyle name="Input 26 2 2" xfId="4422" xr:uid="{04B739F2-9A92-4888-835F-07E8CBE5E82C}"/>
    <cellStyle name="Input 26 3" xfId="2639" xr:uid="{88DB4640-5BB2-4253-9EA0-8B10DB10A3CE}"/>
    <cellStyle name="Input 26 3 2" xfId="4498" xr:uid="{C039012C-6D76-4500-8401-4E7EB9466B6C}"/>
    <cellStyle name="Input 26 4" xfId="2451" xr:uid="{AD46E65F-9263-4694-AEF6-0667DF19E019}"/>
    <cellStyle name="Input 26 4 2" xfId="4312" xr:uid="{08EE700C-8F6E-4CBB-9DA5-60C9684D33A0}"/>
    <cellStyle name="Input 26 5" xfId="2808" xr:uid="{87C93EAA-891E-4897-B62D-15052558F7AC}"/>
    <cellStyle name="Input 26 5 2" xfId="4665" xr:uid="{CEAEF1FE-177C-484E-A0F8-4BAF76DDC0EA}"/>
    <cellStyle name="Input 26 6" xfId="2887" xr:uid="{11FA8219-F0F5-407B-94F6-1DC124AE6449}"/>
    <cellStyle name="Input 26 6 2" xfId="4743" xr:uid="{92E9C90A-31F5-4BC3-836A-27039C319289}"/>
    <cellStyle name="Input 26 7" xfId="2970" xr:uid="{C9A66F1E-1CE6-4FCA-9A96-63B7CF2CD230}"/>
    <cellStyle name="Input 26 7 2" xfId="4826" xr:uid="{33234AD8-7B6C-4AAD-9DA4-CEDDAF59CA16}"/>
    <cellStyle name="Input 26 8" xfId="3055" xr:uid="{C02295D5-B835-4492-B38D-43793FEDB942}"/>
    <cellStyle name="Input 26 8 2" xfId="4911" xr:uid="{8C3DDF2F-596C-49E0-8D82-90B94CBA5242}"/>
    <cellStyle name="Input 26 9" xfId="3125" xr:uid="{CAADE4F8-0943-4016-9FE5-A51E1D5A7589}"/>
    <cellStyle name="Input 26 9 2" xfId="4980" xr:uid="{42BD97A7-6EBF-4FAF-A6A9-86ECD5AE6382}"/>
    <cellStyle name="Input 27" xfId="1535" xr:uid="{BA9AA18E-49ED-4548-991C-BE8B5354FACE}"/>
    <cellStyle name="Input 27 10" xfId="1815" xr:uid="{545682EA-31DE-4635-A51A-6D6AB5E02727}"/>
    <cellStyle name="Input 27 10 2" xfId="3694" xr:uid="{4FC84FB2-56AD-4FA4-9959-E8B878B4CE71}"/>
    <cellStyle name="Input 27 11" xfId="2291" xr:uid="{F6E300E8-76A7-4AFE-94DE-2B6B2FC969BA}"/>
    <cellStyle name="Input 27 11 2" xfId="4159" xr:uid="{31A40A32-08E3-4623-87D1-26941BF0D1BF}"/>
    <cellStyle name="Input 27 12" xfId="1668" xr:uid="{94DA0927-81FE-4F48-BC2A-C26FB43802B2}"/>
    <cellStyle name="Input 27 12 2" xfId="3547" xr:uid="{9D33822D-A76A-4ED3-A182-183CBB2EDFC5}"/>
    <cellStyle name="Input 27 13" xfId="2332" xr:uid="{B83DA0EF-1B5C-4311-A978-F7D45ADC41AB}"/>
    <cellStyle name="Input 27 13 2" xfId="4199" xr:uid="{EF9CEBEC-C37B-48C7-968D-891AF1720856}"/>
    <cellStyle name="Input 27 14" xfId="3232" xr:uid="{4849227F-47C3-4DCA-B5CE-4F5EA2D91EFA}"/>
    <cellStyle name="Input 27 14 2" xfId="5084" xr:uid="{A0D0E7FD-2F9C-4AF8-BE86-FCE73CFD70A8}"/>
    <cellStyle name="Input 27 15" xfId="3319" xr:uid="{27D87254-A0C7-474D-9385-934CA61DE4A3}"/>
    <cellStyle name="Input 27 15 2" xfId="5171" xr:uid="{979FB25D-0644-4681-B9F3-5B8225C37088}"/>
    <cellStyle name="Input 27 16" xfId="2986" xr:uid="{48779535-D1A7-4179-A66F-740D0104FCE8}"/>
    <cellStyle name="Input 27 16 2" xfId="4842" xr:uid="{44D86CEA-31DD-481C-AC0E-56BD9090350A}"/>
    <cellStyle name="Input 27 17" xfId="2159" xr:uid="{52FD9E6A-C08D-4505-8F86-2753D4342038}"/>
    <cellStyle name="Input 27 17 2" xfId="4028" xr:uid="{B041BC7F-D9D7-4148-B0C9-CF9442851CCB}"/>
    <cellStyle name="Input 27 18" xfId="2826" xr:uid="{3FC42A07-A38C-499C-8933-A21D5866C057}"/>
    <cellStyle name="Input 27 18 2" xfId="4683" xr:uid="{4979E6B4-6951-492E-A9BD-FCF77704DE27}"/>
    <cellStyle name="Input 27 19" xfId="3432" xr:uid="{6E5FA7E8-0E57-413B-9ABB-6F90FE431228}"/>
    <cellStyle name="Input 27 19 2" xfId="5284" xr:uid="{14A7371C-0AA0-4C44-B6E4-CEB635100013}"/>
    <cellStyle name="Input 27 2" xfId="2511" xr:uid="{B67204B8-5DE6-4BC9-BB2C-D7CC7995542A}"/>
    <cellStyle name="Input 27 2 2" xfId="4372" xr:uid="{57A27D04-A101-45B5-ACEC-A5AE56693D3B}"/>
    <cellStyle name="Input 27 3" xfId="1757" xr:uid="{7551F4F8-E430-4E59-B5A1-A0AEE7DB5CBC}"/>
    <cellStyle name="Input 27 3 2" xfId="3636" xr:uid="{6E65893E-4BAC-4B02-8C3C-3553854E3F05}"/>
    <cellStyle name="Input 27 4" xfId="1872" xr:uid="{3FC4A767-E7DB-4421-A9B4-87FDB0645AF7}"/>
    <cellStyle name="Input 27 4 2" xfId="3749" xr:uid="{B3B97813-2F68-401F-B120-A973D5473F5D}"/>
    <cellStyle name="Input 27 5" xfId="2755" xr:uid="{ED084EEB-9DEE-4618-8663-CF6DB71429F0}"/>
    <cellStyle name="Input 27 5 2" xfId="4612" xr:uid="{09ED90C2-79A5-4B33-B367-4DA8F6214187}"/>
    <cellStyle name="Input 27 6" xfId="2461" xr:uid="{10FACFFF-F3F3-4EFE-AF53-0270982B36B2}"/>
    <cellStyle name="Input 27 6 2" xfId="4322" xr:uid="{0F3C936D-1BDA-45D8-A448-8D6F3E1DF2DD}"/>
    <cellStyle name="Input 27 7" xfId="2918" xr:uid="{A65DB104-9139-4E2F-8F51-406425D5B355}"/>
    <cellStyle name="Input 27 7 2" xfId="4774" xr:uid="{01BF3E0F-C8B0-4838-A5D7-5A275B90A520}"/>
    <cellStyle name="Input 27 8" xfId="3008" xr:uid="{1B6A84E3-E2A7-41F4-B214-449EFF119EEC}"/>
    <cellStyle name="Input 27 8 2" xfId="4864" xr:uid="{6A16D18A-33F4-4854-AD5D-8B882F3CAC8E}"/>
    <cellStyle name="Input 27 9" xfId="2323" xr:uid="{EC15CA5D-0720-4450-BDD7-476170F96476}"/>
    <cellStyle name="Input 27 9 2" xfId="4190" xr:uid="{488EC48D-4E5B-4DF1-B213-50268C5F6A7B}"/>
    <cellStyle name="Input 28" xfId="1531" xr:uid="{929FA242-0D06-4241-B686-8AD7B2393546}"/>
    <cellStyle name="Input 28 10" xfId="1800" xr:uid="{5218D9E6-354D-4D6B-80C2-7EEF3EF7D0B3}"/>
    <cellStyle name="Input 28 10 2" xfId="3679" xr:uid="{7641BEAE-DF38-4168-B39C-C74053BCDB5F}"/>
    <cellStyle name="Input 28 11" xfId="2363" xr:uid="{3886040D-7387-48E2-AB4C-F61E6783CA33}"/>
    <cellStyle name="Input 28 11 2" xfId="4227" xr:uid="{405F3404-C366-46B5-8F78-DE58A5EF14A6}"/>
    <cellStyle name="Input 28 12" xfId="2061" xr:uid="{FF5A4DCA-2CA6-4982-AC42-DDAD615A8218}"/>
    <cellStyle name="Input 28 12 2" xfId="3930" xr:uid="{4DF78E91-6F66-41D0-AE7D-98BBFCA11FD5}"/>
    <cellStyle name="Input 28 13" xfId="2991" xr:uid="{366B61DF-0252-49D7-8E46-12BA62DD8A20}"/>
    <cellStyle name="Input 28 13 2" xfId="4847" xr:uid="{95C7284D-4040-48CD-A328-13CB628D7445}"/>
    <cellStyle name="Input 28 14" xfId="3231" xr:uid="{57E964CE-24B7-48FF-89B4-E000AE94EC9E}"/>
    <cellStyle name="Input 28 14 2" xfId="5083" xr:uid="{2A63C64D-FBE8-4487-BF7D-7DDC43E32D74}"/>
    <cellStyle name="Input 28 15" xfId="3318" xr:uid="{F73CD4C6-B8FC-475E-8ACB-006270CB5500}"/>
    <cellStyle name="Input 28 15 2" xfId="5170" xr:uid="{5EFCD9AF-90A3-4619-87B1-1AFB7F50949D}"/>
    <cellStyle name="Input 28 16" xfId="2081" xr:uid="{097832ED-01FC-44FB-ABC7-DD4A289774CE}"/>
    <cellStyle name="Input 28 16 2" xfId="3950" xr:uid="{40E566D5-3299-45C7-A613-2D8B98F00050}"/>
    <cellStyle name="Input 28 17" xfId="2329" xr:uid="{58E854BB-FEDD-4460-A464-24C023E8573F}"/>
    <cellStyle name="Input 28 17 2" xfId="4196" xr:uid="{104B7FA7-9512-46EA-8E0D-F25810F5406B}"/>
    <cellStyle name="Input 28 18" xfId="3200" xr:uid="{4722BC1E-4EB2-43DE-A057-85D7A0F7BF43}"/>
    <cellStyle name="Input 28 18 2" xfId="5052" xr:uid="{1C1FF62E-6470-4900-951E-5683189F1EEC}"/>
    <cellStyle name="Input 28 19" xfId="1643" xr:uid="{F306BE04-19F3-4631-9F25-D803767D4C92}"/>
    <cellStyle name="Input 28 19 2" xfId="3524" xr:uid="{56E56B7E-51FB-43F4-A939-8CC7C0E01256}"/>
    <cellStyle name="Input 28 2" xfId="2507" xr:uid="{1C8125A0-2042-4509-86A6-BFAC5CB3446D}"/>
    <cellStyle name="Input 28 2 2" xfId="4368" xr:uid="{3DA045A1-6FA0-4888-BF10-603DF78B4D76}"/>
    <cellStyle name="Input 28 3" xfId="1760" xr:uid="{CB3C4FEE-C35C-4340-B158-2B6A75E0040D}"/>
    <cellStyle name="Input 28 3 2" xfId="3639" xr:uid="{E7EE9EC3-DD94-4FE6-9D2A-299898F9B985}"/>
    <cellStyle name="Input 28 4" xfId="2460" xr:uid="{B907D6E8-4210-46C2-AC25-E15C552D2499}"/>
    <cellStyle name="Input 28 4 2" xfId="4321" xr:uid="{D5D77F67-CFAB-4719-8C0C-11EDAB45D175}"/>
    <cellStyle name="Input 28 5" xfId="2752" xr:uid="{671F2661-1E52-4164-BE02-F8942EB01ED2}"/>
    <cellStyle name="Input 28 5 2" xfId="4609" xr:uid="{41F00DEC-992D-44B1-AA2F-3B002F0F84F0}"/>
    <cellStyle name="Input 28 6" xfId="1686" xr:uid="{9F60B9A8-D135-40F5-9652-2F269DC71B1A}"/>
    <cellStyle name="Input 28 6 2" xfId="3565" xr:uid="{A31A154B-DC6C-4744-A6DE-4ABE07B32292}"/>
    <cellStyle name="Input 28 7" xfId="2916" xr:uid="{AD1F1CF1-2214-4444-BA1C-EDAA1C93FE11}"/>
    <cellStyle name="Input 28 7 2" xfId="4772" xr:uid="{EB61CB63-87A0-49FE-A363-B0F92A6BC7C8}"/>
    <cellStyle name="Input 28 8" xfId="3007" xr:uid="{3E41B793-A09C-4B81-AA44-629E598AE110}"/>
    <cellStyle name="Input 28 8 2" xfId="4863" xr:uid="{11483615-8834-4F45-B178-151B0DFF61D7}"/>
    <cellStyle name="Input 28 9" xfId="1966" xr:uid="{E8AA76F0-E3AC-4221-B59F-425A80548CFD}"/>
    <cellStyle name="Input 28 9 2" xfId="3839" xr:uid="{F0E15644-3C40-40A3-A387-AF1179C28BA0}"/>
    <cellStyle name="Input 29" xfId="1542" xr:uid="{49FE33C3-6C50-46A0-B413-6E2C9984B364}"/>
    <cellStyle name="Input 29 10" xfId="1902" xr:uid="{F3B92DE9-600F-4A0D-A95E-25521B085630}"/>
    <cellStyle name="Input 29 10 2" xfId="3777" xr:uid="{99461C74-E721-4D28-AF90-6718D940B4DB}"/>
    <cellStyle name="Input 29 11" xfId="2375" xr:uid="{610F44E6-EECD-48F3-8CE0-1D9BCF06579B}"/>
    <cellStyle name="Input 29 11 2" xfId="4239" xr:uid="{4D9D995A-516B-4F41-9B0B-0CC7CAEC732E}"/>
    <cellStyle name="Input 29 12" xfId="1743" xr:uid="{8ABA8B56-D36E-4F81-AFFD-8C43168A687A}"/>
    <cellStyle name="Input 29 12 2" xfId="3622" xr:uid="{3D6B305B-6B7A-4567-9347-1BA1DFAD319F}"/>
    <cellStyle name="Input 29 13" xfId="2685" xr:uid="{C509D8ED-8F2F-4048-8DFA-CF287C6565AC}"/>
    <cellStyle name="Input 29 13 2" xfId="4542" xr:uid="{FC69537C-2C36-4C87-A8CF-F9D72D3C382D}"/>
    <cellStyle name="Input 29 14" xfId="3236" xr:uid="{9654DBA6-A7BC-4276-BF7B-7056DAB6241D}"/>
    <cellStyle name="Input 29 14 2" xfId="5088" xr:uid="{10574983-297D-4818-9E44-577696FFE378}"/>
    <cellStyle name="Input 29 15" xfId="3323" xr:uid="{1C746A9F-9C11-40A6-B10B-662D062593B2}"/>
    <cellStyle name="Input 29 15 2" xfId="5175" xr:uid="{0E157C49-5C9F-4509-8592-D9A429E46235}"/>
    <cellStyle name="Input 29 16" xfId="3222" xr:uid="{F52AC0CB-3794-4ED1-90BA-8F1ACE3BBA30}"/>
    <cellStyle name="Input 29 16 2" xfId="5074" xr:uid="{E2D9AA23-7BCF-4A0F-B7A1-3E340EC5984C}"/>
    <cellStyle name="Input 29 17" xfId="2478" xr:uid="{A0FEEC6A-FE68-44BB-A509-1AD11F5D27A7}"/>
    <cellStyle name="Input 29 17 2" xfId="4339" xr:uid="{DC0099F7-6CCC-431F-9E57-9E9E8018E62C}"/>
    <cellStyle name="Input 29 18" xfId="3438" xr:uid="{70F2CE0E-019A-4DD1-ADE2-FA4D526D11EA}"/>
    <cellStyle name="Input 29 18 2" xfId="5290" xr:uid="{FA405675-1295-452F-9E0D-514B81515862}"/>
    <cellStyle name="Input 29 19" xfId="3390" xr:uid="{D9808A29-E850-4B04-9CF3-D648755697D8}"/>
    <cellStyle name="Input 29 19 2" xfId="5242" xr:uid="{DE6C6316-269D-4E91-AAE7-675EE4BA5897}"/>
    <cellStyle name="Input 29 2" xfId="2518" xr:uid="{D3392532-5170-4E6A-B022-C1A9EE5DD940}"/>
    <cellStyle name="Input 29 2 2" xfId="4379" xr:uid="{2CD99AA7-5CCC-41F0-93A6-1FB46B2DD503}"/>
    <cellStyle name="Input 29 3" xfId="2585" xr:uid="{19C0E809-AA07-4E41-8FFB-202F4AE5276E}"/>
    <cellStyle name="Input 29 3 2" xfId="4444" xr:uid="{AAEEDCB7-6774-47DE-A4DE-80D408DF378C}"/>
    <cellStyle name="Input 29 4" xfId="1733" xr:uid="{B36745CD-6CBE-410D-B365-C6C6EC684DF2}"/>
    <cellStyle name="Input 29 4 2" xfId="3612" xr:uid="{68A2CF5C-95CB-402D-B852-69E6FC9D2E17}"/>
    <cellStyle name="Input 29 5" xfId="2760" xr:uid="{8197D6FB-7E34-43B0-A952-A30C0758A38B}"/>
    <cellStyle name="Input 29 5 2" xfId="4617" xr:uid="{4DA4A49E-5744-442F-843B-4C040678D2CD}"/>
    <cellStyle name="Input 29 6" xfId="2833" xr:uid="{DB82C331-DD8C-4313-AC8E-7726AC6B5C3B}"/>
    <cellStyle name="Input 29 6 2" xfId="4689" xr:uid="{A8428352-D59A-4015-970B-F5014BF35D58}"/>
    <cellStyle name="Input 29 7" xfId="2923" xr:uid="{5F43AC12-72D8-45C3-8FFE-3B03F1A84CFC}"/>
    <cellStyle name="Input 29 7 2" xfId="4779" xr:uid="{33987119-FE4E-4B80-BF1A-F26351FED856}"/>
    <cellStyle name="Input 29 8" xfId="3013" xr:uid="{EC00B654-20E7-402D-9862-A9B3F4F4E5E3}"/>
    <cellStyle name="Input 29 8 2" xfId="4869" xr:uid="{0C91438D-A286-4CD6-A100-FFAD35022017}"/>
    <cellStyle name="Input 29 9" xfId="3079" xr:uid="{14ECAD67-5F7A-4F19-A824-C3411D3E73B4}"/>
    <cellStyle name="Input 29 9 2" xfId="4934" xr:uid="{1D3B624F-DB28-4854-9924-AE4D2177B6AE}"/>
    <cellStyle name="Input 3" xfId="1114" xr:uid="{FD05FD06-25C6-45CB-A5CC-8A09C7BA6ED3}"/>
    <cellStyle name="Input 3 10" xfId="2342" xr:uid="{C3B5DFBB-E795-4BCF-872A-BBFE2AAFEDE4}"/>
    <cellStyle name="Input 3 10 2" xfId="4207" xr:uid="{F03289AE-835A-463E-82E5-691380F573CF}"/>
    <cellStyle name="Input 3 11" xfId="2688" xr:uid="{F5DF14FB-675B-4E13-9195-F8D2B8901FBB}"/>
    <cellStyle name="Input 3 11 2" xfId="4545" xr:uid="{F689F820-47D9-4094-8126-F962AF83763D}"/>
    <cellStyle name="Input 3 12" xfId="1663" xr:uid="{BE48A040-44CF-4A84-B8CD-327F2674D5A5}"/>
    <cellStyle name="Input 3 12 2" xfId="3542" xr:uid="{83B570A1-2ECE-42D7-B962-E6DC756D8E44}"/>
    <cellStyle name="Input 3 13" xfId="2211" xr:uid="{310DEFE7-B9A8-4410-9519-73CF1185C635}"/>
    <cellStyle name="Input 3 13 2" xfId="4079" xr:uid="{DA05884B-8226-44D6-81B0-9FF92EB96157}"/>
    <cellStyle name="Input 3 14" xfId="2180" xr:uid="{BBE18CE4-E6E8-4E24-A054-88D3D7EC29C1}"/>
    <cellStyle name="Input 3 14 2" xfId="4048" xr:uid="{1E0A7AA9-54C4-4E9C-9358-96942E02D4BA}"/>
    <cellStyle name="Input 3 15" xfId="2148" xr:uid="{59A1409B-E089-43B7-A224-56A226AC57D6}"/>
    <cellStyle name="Input 3 15 2" xfId="4017" xr:uid="{91D07493-5ADB-43E7-A3BC-C9D4288C785D}"/>
    <cellStyle name="Input 3 16" xfId="3216" xr:uid="{CE17D63E-FFF6-4089-8E90-9BBD437ECB83}"/>
    <cellStyle name="Input 3 16 2" xfId="5068" xr:uid="{63055901-06E1-42F0-B9E5-CC5E17FFD0B9}"/>
    <cellStyle name="Input 3 17" xfId="2977" xr:uid="{6E3B3A17-2815-43E6-888B-1DFC90416541}"/>
    <cellStyle name="Input 3 17 2" xfId="4833" xr:uid="{6AAFFF8D-CE9D-4329-A978-D31373B0C5C0}"/>
    <cellStyle name="Input 3 18" xfId="2292" xr:uid="{D6F839E4-8DD4-43A7-A976-3EEDDFCA7443}"/>
    <cellStyle name="Input 3 18 2" xfId="4160" xr:uid="{FD9A4373-E968-41BF-B368-D6FFE86D261C}"/>
    <cellStyle name="Input 3 19" xfId="2693" xr:uid="{76A0431F-5989-4041-B1B5-EB2EF1A3D2AF}"/>
    <cellStyle name="Input 3 19 2" xfId="4550" xr:uid="{4665A3DF-AC8B-4CBE-8193-1A5D955BDEE4}"/>
    <cellStyle name="Input 3 2" xfId="1579" xr:uid="{26062E15-B1D5-4C43-A39E-07B6E7215E73}"/>
    <cellStyle name="Input 3 2 10" xfId="2915" xr:uid="{AF040574-2ACA-469E-B589-C26F633FE5FD}"/>
    <cellStyle name="Input 3 2 10 2" xfId="4771" xr:uid="{C84E221A-104B-4438-A728-7F5CEC8CF3BB}"/>
    <cellStyle name="Input 3 2 11" xfId="1814" xr:uid="{44FEC50A-05CC-445B-8A00-BDB1FE56CD92}"/>
    <cellStyle name="Input 3 2 11 2" xfId="3693" xr:uid="{2244BC4E-6DC0-4997-93D1-7F89E457CB3A}"/>
    <cellStyle name="Input 3 2 12" xfId="2026" xr:uid="{055ED19E-0E5E-43FA-8422-D4ED058A7695}"/>
    <cellStyle name="Input 3 2 12 2" xfId="3896" xr:uid="{C9AC5223-D99A-4A59-8FAE-5F236718D84F}"/>
    <cellStyle name="Input 3 2 13" xfId="2018" xr:uid="{65B922E7-8B10-498F-9439-E339CF1951E9}"/>
    <cellStyle name="Input 3 2 13 2" xfId="3888" xr:uid="{AC555272-CD3B-45E2-B210-4F9FDADB978F}"/>
    <cellStyle name="Input 3 2 14" xfId="3272" xr:uid="{22ABB0D5-7390-4799-A97D-BDEC9707D8DA}"/>
    <cellStyle name="Input 3 2 14 2" xfId="5124" xr:uid="{86842379-E8BA-4DF3-A1C3-A4137EF98208}"/>
    <cellStyle name="Input 3 2 15" xfId="3357" xr:uid="{BE8023B8-44FE-49A5-A07E-77639AE07D9C}"/>
    <cellStyle name="Input 3 2 15 2" xfId="5209" xr:uid="{81ED5D73-A500-407D-B4B6-4ED3BE465B35}"/>
    <cellStyle name="Input 3 2 16" xfId="1653" xr:uid="{1E6B2720-5683-45D2-9EE9-42BF0C0D3FF1}"/>
    <cellStyle name="Input 3 2 16 2" xfId="3533" xr:uid="{1D235F47-8C34-4611-8A40-A059C7BFEFDF}"/>
    <cellStyle name="Input 3 2 17" xfId="2917" xr:uid="{D1A3B112-5091-4F25-8D63-4CDCCF337C39}"/>
    <cellStyle name="Input 3 2 17 2" xfId="4773" xr:uid="{0F64BFD7-7B5A-42DE-B060-4C90530100E3}"/>
    <cellStyle name="Input 3 2 18" xfId="3472" xr:uid="{69292791-214E-4D71-B92D-34B97A8D4B78}"/>
    <cellStyle name="Input 3 2 18 2" xfId="5324" xr:uid="{5866A989-71C3-4386-A6D9-0D9C28B25CA3}"/>
    <cellStyle name="Input 3 2 19" xfId="2307" xr:uid="{6C14509B-EEA6-4574-90F0-61D5744DC3A9}"/>
    <cellStyle name="Input 3 2 19 2" xfId="4174" xr:uid="{31FEE091-2C49-4DCA-A3EE-467ED0F27E5A}"/>
    <cellStyle name="Input 3 2 2" xfId="2549" xr:uid="{E4722704-59D2-41EE-AC05-AC522105BF8B}"/>
    <cellStyle name="Input 3 2 2 2" xfId="4409" xr:uid="{B61C802A-81D6-484C-BCA9-A4A565F66648}"/>
    <cellStyle name="Input 3 2 3" xfId="2622" xr:uid="{E78A935E-FFB6-4F0D-B38A-7550A1AE594C}"/>
    <cellStyle name="Input 3 2 3 2" xfId="4481" xr:uid="{A757D9AE-D76C-4409-AEDB-D1AB636A17CC}"/>
    <cellStyle name="Input 3 2 4" xfId="1827" xr:uid="{0F655872-5795-482E-9C3A-D9C1E73A08F4}"/>
    <cellStyle name="Input 3 2 4 2" xfId="3705" xr:uid="{9AE40DBD-2916-4A78-9D0D-59484420F466}"/>
    <cellStyle name="Input 3 2 5" xfId="2793" xr:uid="{0F9624D4-C074-4F73-93B5-27BA721E390B}"/>
    <cellStyle name="Input 3 2 5 2" xfId="4650" xr:uid="{F435F914-7E92-4484-87CF-061B277CDEAC}"/>
    <cellStyle name="Input 3 2 6" xfId="2869" xr:uid="{274DD6DD-DE79-4944-B6BD-38ED0446550E}"/>
    <cellStyle name="Input 3 2 6 2" xfId="4725" xr:uid="{DA9018DB-9D22-4E10-A4B9-396374DE7FF3}"/>
    <cellStyle name="Input 3 2 7" xfId="2956" xr:uid="{C81AD367-D383-4021-BBB1-44EB98EF1210}"/>
    <cellStyle name="Input 3 2 7 2" xfId="4812" xr:uid="{235FC73A-B24A-481A-B9C9-949D76563A8C}"/>
    <cellStyle name="Input 3 2 8" xfId="3044" xr:uid="{9B83C087-DA93-4C6F-B536-284DC4D49C6C}"/>
    <cellStyle name="Input 3 2 8 2" xfId="4900" xr:uid="{5004775D-998B-483F-9EC8-78AC41C74DA1}"/>
    <cellStyle name="Input 3 2 9" xfId="3114" xr:uid="{35490C60-E0D2-455C-9FBC-63FC8ECF176C}"/>
    <cellStyle name="Input 3 2 9 2" xfId="4969" xr:uid="{CE8AF52E-A2D6-4FBD-86F4-740A6FD57ACE}"/>
    <cellStyle name="Input 3 20" xfId="3394" xr:uid="{B3608346-5915-46F8-9C79-1164BB39BBC8}"/>
    <cellStyle name="Input 3 20 2" xfId="5246" xr:uid="{AC957F4D-F073-4A15-A053-61A6CC0AC3F7}"/>
    <cellStyle name="Input 3 21" xfId="3424" xr:uid="{9C5CC97B-D9F5-42F8-A21B-52F4C44376B3}"/>
    <cellStyle name="Input 3 21 2" xfId="5276" xr:uid="{0838A1D7-5E4C-4ED7-B43E-64B4F1B50DCA}"/>
    <cellStyle name="Input 3 3" xfId="1554" xr:uid="{32C4245C-3954-4272-86DF-58F33BF30FE6}"/>
    <cellStyle name="Input 3 3 10" xfId="1780" xr:uid="{E2239EFE-A9EB-4F80-9739-51BC6FBD5BE7}"/>
    <cellStyle name="Input 3 3 10 2" xfId="3659" xr:uid="{A7FB4E1D-B389-4F11-B691-C551D8CBAC46}"/>
    <cellStyle name="Input 3 3 11" xfId="1882" xr:uid="{032101E1-C5F9-4327-BCD2-3822697DF2AC}"/>
    <cellStyle name="Input 3 3 11 2" xfId="3759" xr:uid="{A05B44DF-7158-4F79-96A8-6593AD6BF76A}"/>
    <cellStyle name="Input 3 3 12" xfId="2738" xr:uid="{9940BAAA-FC50-4711-95E6-2F99BB9126C7}"/>
    <cellStyle name="Input 3 3 12 2" xfId="4595" xr:uid="{B344331A-578B-45D9-B019-B250FA217537}"/>
    <cellStyle name="Input 3 3 13" xfId="1831" xr:uid="{5594BA0A-2680-4A14-A79D-53BBF3192CE5}"/>
    <cellStyle name="Input 3 3 13 2" xfId="3709" xr:uid="{23D08273-22EC-49EB-A25E-231FC27C6241}"/>
    <cellStyle name="Input 3 3 14" xfId="3248" xr:uid="{F6274A2E-A842-4CEC-9728-33A89AE2AC3C}"/>
    <cellStyle name="Input 3 3 14 2" xfId="5100" xr:uid="{AB614BC1-EF4E-4E34-A319-C8A48BAA00BA}"/>
    <cellStyle name="Input 3 3 15" xfId="3335" xr:uid="{57D6B213-959C-4DC0-BD97-E6AC17BE9FF6}"/>
    <cellStyle name="Input 3 3 15 2" xfId="5187" xr:uid="{6340B01E-2C74-4967-BB03-FF19703572BA}"/>
    <cellStyle name="Input 3 3 16" xfId="2015" xr:uid="{2C88F0BA-A4E9-4560-8F9C-E0C7EAFE7551}"/>
    <cellStyle name="Input 3 3 16 2" xfId="3885" xr:uid="{8449C5F7-587D-4069-9DC6-D189FA63FE42}"/>
    <cellStyle name="Input 3 3 17" xfId="2440" xr:uid="{EE632F7E-63B6-480B-8F6F-1A6AFDAB887D}"/>
    <cellStyle name="Input 3 3 17 2" xfId="4301" xr:uid="{98ACF51E-9655-4784-828E-D6F2ED6F47BE}"/>
    <cellStyle name="Input 3 3 18" xfId="3450" xr:uid="{E4C8AF8A-810A-405C-A1C7-12535A3A57F2}"/>
    <cellStyle name="Input 3 3 18 2" xfId="5302" xr:uid="{12557C2D-0AB8-4A55-B8A2-F2173155511B}"/>
    <cellStyle name="Input 3 3 19" xfId="2150" xr:uid="{DFA046C7-95AC-452C-BCF7-FB3697489D50}"/>
    <cellStyle name="Input 3 3 19 2" xfId="4019" xr:uid="{94A5E70D-8985-4855-883B-848834C44C53}"/>
    <cellStyle name="Input 3 3 2" xfId="2527" xr:uid="{635785C4-0EC8-4208-9D8D-0DECDD3EAE8B}"/>
    <cellStyle name="Input 3 3 2 2" xfId="4387" xr:uid="{848151B4-BF5D-47B4-9487-FAC1AF17E349}"/>
    <cellStyle name="Input 3 3 3" xfId="2597" xr:uid="{E18BDC17-774A-445D-9672-FBDC4DCEB33C}"/>
    <cellStyle name="Input 3 3 3 2" xfId="4456" xr:uid="{817DDD2F-1B12-4BAA-AC35-EB1528EF85C5}"/>
    <cellStyle name="Input 3 3 4" xfId="1724" xr:uid="{EEE8ED37-C0B5-4423-8E21-FB5EED4C8EB8}"/>
    <cellStyle name="Input 3 3 4 2" xfId="3603" xr:uid="{1D5F1F94-14A1-48A8-BA1F-2B0D9FB265DF}"/>
    <cellStyle name="Input 3 3 5" xfId="2770" xr:uid="{DCE99B55-B49A-4DAB-A49A-15FC8ECBB0CF}"/>
    <cellStyle name="Input 3 3 5 2" xfId="4627" xr:uid="{02F3A644-2838-4B93-B4A9-72BA2E272540}"/>
    <cellStyle name="Input 3 3 6" xfId="2845" xr:uid="{D687A5E6-5387-4E48-93EC-BA668A4DB0C3}"/>
    <cellStyle name="Input 3 3 6 2" xfId="4701" xr:uid="{4AAAD1F1-163B-498D-9E98-949D25DAC35D}"/>
    <cellStyle name="Input 3 3 7" xfId="2931" xr:uid="{22111B00-CB41-4EDB-9E2F-41D594D65625}"/>
    <cellStyle name="Input 3 3 7 2" xfId="4787" xr:uid="{E2991C27-B1A0-4033-B410-A5BD336973B4}"/>
    <cellStyle name="Input 3 3 8" xfId="3022" xr:uid="{207E11A2-1D17-43BC-8706-4A239B51E673}"/>
    <cellStyle name="Input 3 3 8 2" xfId="4878" xr:uid="{8ED4EB10-CBE1-413F-89E8-9C60B3C5765E}"/>
    <cellStyle name="Input 3 3 9" xfId="3089" xr:uid="{F189D074-510D-4D35-9560-5C9E4BC94302}"/>
    <cellStyle name="Input 3 3 9 2" xfId="4944" xr:uid="{C846031E-99FB-446D-A435-2C181C49849F}"/>
    <cellStyle name="Input 3 4" xfId="2259" xr:uid="{0EC13A2B-F7E0-4FBD-80E0-178BB85AA18E}"/>
    <cellStyle name="Input 3 4 2" xfId="4127" xr:uid="{43D5B540-D88A-478D-B8AE-B224EA8B5DC0}"/>
    <cellStyle name="Input 3 5" xfId="1649" xr:uid="{AE6E1ED7-8471-4CB3-A7A1-79BA287EEC3B}"/>
    <cellStyle name="Input 3 5 2" xfId="3529" xr:uid="{01BC59DE-20D1-4951-A0B4-29A1439CAE08}"/>
    <cellStyle name="Input 3 6" xfId="2067" xr:uid="{C0DB8283-7869-4B58-9342-5A2C6BA3FB1C}"/>
    <cellStyle name="Input 3 6 2" xfId="3936" xr:uid="{3F22005C-C92D-41AD-8253-6B72B2798D78}"/>
    <cellStyle name="Input 3 7" xfId="2577" xr:uid="{4C0D85DB-970F-4281-A1FB-B853D0239225}"/>
    <cellStyle name="Input 3 7 2" xfId="4436" xr:uid="{264152FD-2B6C-4740-BA8B-E343418B6ABB}"/>
    <cellStyle name="Input 3 8" xfId="2369" xr:uid="{DAAAE401-BF17-40C6-8605-863593A76BFC}"/>
    <cellStyle name="Input 3 8 2" xfId="4233" xr:uid="{866D404B-8DD9-4A4F-8DFA-3455F41D09EB}"/>
    <cellStyle name="Input 3 9" xfId="2729" xr:uid="{E1C4D4D9-DF11-4CDF-80C8-7FC2DAE090CA}"/>
    <cellStyle name="Input 3 9 2" xfId="4586" xr:uid="{FE355D84-7140-4027-BB30-AEF697C286CC}"/>
    <cellStyle name="Input 30" xfId="1665" xr:uid="{83869BE2-55E3-4D26-AE8D-341C59ADCEE2}"/>
    <cellStyle name="Input 30 2" xfId="3544" xr:uid="{224FE246-40A9-4B46-8E0F-599877572B38}"/>
    <cellStyle name="Input 31" xfId="2479" xr:uid="{DE411A4F-B211-4C72-B368-C4BBCA1E2A27}"/>
    <cellStyle name="Input 31 2" xfId="4340" xr:uid="{498EAF4E-88AA-471D-83D3-52C4CAB31D37}"/>
    <cellStyle name="Input 32" xfId="1783" xr:uid="{50FBC077-465B-4868-A2D5-68D7E56A5AA5}"/>
    <cellStyle name="Input 32 2" xfId="3662" xr:uid="{26BE3176-20E4-4C4E-8C3A-ED4A88D7A66D}"/>
    <cellStyle name="Input 33" xfId="1723" xr:uid="{EAFC2E09-D9FA-4DC4-9E9B-C48CD3B373F7}"/>
    <cellStyle name="Input 33 2" xfId="3602" xr:uid="{24678F0E-10DD-4965-A7DE-D2F20337D5EE}"/>
    <cellStyle name="Input 34" xfId="2655" xr:uid="{AC67CDDB-7924-4579-BDEB-A6223C455E37}"/>
    <cellStyle name="Input 34 2" xfId="4513" xr:uid="{CB8572B0-70A9-46F9-8E19-9141ACCB80F4}"/>
    <cellStyle name="Input 35" xfId="1820" xr:uid="{E9E3458A-C5EF-47B0-932C-0DB73DEFC7CE}"/>
    <cellStyle name="Input 35 2" xfId="3699" xr:uid="{0B65C8F6-A18F-475C-9B42-109429CD5AE8}"/>
    <cellStyle name="Input 36" xfId="2417" xr:uid="{09BB7FE1-B216-4CAF-9355-5998DD37C7E0}"/>
    <cellStyle name="Input 36 2" xfId="4279" xr:uid="{D55E3F71-BE4C-4F15-B3FE-218B255E64BD}"/>
    <cellStyle name="Input 37" xfId="1631" xr:uid="{97A5BA9E-7A37-4816-A551-1B77ED4D86A7}"/>
    <cellStyle name="Input 37 2" xfId="3512" xr:uid="{CE756292-ACD2-4540-AB88-DACBFB2D8EE0}"/>
    <cellStyle name="Input 38" xfId="2467" xr:uid="{D3CEBA2A-416B-45D0-ACED-1A33F479423A}"/>
    <cellStyle name="Input 38 2" xfId="4328" xr:uid="{95EC0C18-EA73-43F7-B020-9D5CEF2566C1}"/>
    <cellStyle name="Input 39" xfId="1955" xr:uid="{4D96A9D3-A09B-4756-9F51-6B7F474CD6D1}"/>
    <cellStyle name="Input 39 2" xfId="3828" xr:uid="{7226DB58-AD28-48CF-B9B0-051AFD3F3475}"/>
    <cellStyle name="Input 4" xfId="1115" xr:uid="{498C1935-6A4C-4088-B8EE-8121C63A8932}"/>
    <cellStyle name="Input 4 10" xfId="2114" xr:uid="{E50B22CA-3B28-45F0-944D-364A4D584185}"/>
    <cellStyle name="Input 4 10 2" xfId="3983" xr:uid="{A65587A9-EFD5-48BE-93C3-56D136FA6565}"/>
    <cellStyle name="Input 4 11" xfId="2486" xr:uid="{7C95655E-6B7F-47E4-B327-C2694235D528}"/>
    <cellStyle name="Input 4 11 2" xfId="4347" xr:uid="{194CD855-27FD-45B5-AC38-AFDDE55891BB}"/>
    <cellStyle name="Input 4 12" xfId="1983" xr:uid="{177730C3-F5AA-4F7F-90A7-72065A7EC9BC}"/>
    <cellStyle name="Input 4 12 2" xfId="3855" xr:uid="{8576680B-1DDE-4E1C-8F4C-A5B9F4289C08}"/>
    <cellStyle name="Input 4 13" xfId="1805" xr:uid="{7A10AC0D-4D1B-4156-ABBF-C9DD0823861A}"/>
    <cellStyle name="Input 4 13 2" xfId="3684" xr:uid="{38B9E2D0-FB3A-403F-9160-2E8BDB7C782B}"/>
    <cellStyle name="Input 4 14" xfId="2181" xr:uid="{B0EEF95C-27D5-4061-8E78-FE968BBD8135}"/>
    <cellStyle name="Input 4 14 2" xfId="4049" xr:uid="{4E71BD4C-19A0-40CB-91BE-EC926FBE6F6C}"/>
    <cellStyle name="Input 4 15" xfId="2149" xr:uid="{47677630-402E-46E9-A27F-371DE1C8CA52}"/>
    <cellStyle name="Input 4 15 2" xfId="4018" xr:uid="{19648952-EE80-48E5-8764-C5AF0C69F56E}"/>
    <cellStyle name="Input 4 16" xfId="3218" xr:uid="{96B26420-4EFA-40E7-81E3-042FD0017DF3}"/>
    <cellStyle name="Input 4 16 2" xfId="5070" xr:uid="{8F8CD32D-D34A-4AED-91E9-2C591EDCF625}"/>
    <cellStyle name="Input 4 17" xfId="1669" xr:uid="{7C671381-70A6-4FFB-8825-32D3023CF4FA}"/>
    <cellStyle name="Input 4 17 2" xfId="3548" xr:uid="{FBAEF5FD-497A-44D3-A8CF-3001D3D14D8E}"/>
    <cellStyle name="Input 4 18" xfId="3070" xr:uid="{098ABB36-EDD6-4D35-B3AD-4F1AA2F7CF3B}"/>
    <cellStyle name="Input 4 18 2" xfId="4926" xr:uid="{7FA00E22-CDDC-4B9B-956C-690DE3316798}"/>
    <cellStyle name="Input 4 19" xfId="2315" xr:uid="{F81452C2-EDA7-481F-893D-08B97E7005DF}"/>
    <cellStyle name="Input 4 19 2" xfId="4182" xr:uid="{9CBA3465-F99D-4A7F-80C7-56E33C531556}"/>
    <cellStyle name="Input 4 2" xfId="1580" xr:uid="{A8EBA3CE-A793-48D3-BE91-739B9C548C65}"/>
    <cellStyle name="Input 4 2 10" xfId="2508" xr:uid="{461EE8EB-92E9-431F-9B34-10742D2155C2}"/>
    <cellStyle name="Input 4 2 10 2" xfId="4369" xr:uid="{BA076BE3-D761-4C11-BF3C-7B04970AD182}"/>
    <cellStyle name="Input 4 2 11" xfId="3146" xr:uid="{EA379C95-A311-4971-B7DC-0258EB20782B}"/>
    <cellStyle name="Input 4 2 11 2" xfId="4999" xr:uid="{B7AA8491-4276-47CE-8FBA-C3F1A8DBC572}"/>
    <cellStyle name="Input 4 2 12" xfId="2480" xr:uid="{BB584B6A-E728-48EA-9CAB-F08CA831699D}"/>
    <cellStyle name="Input 4 2 12 2" xfId="4341" xr:uid="{3ADF6FFB-D6A4-4FD7-AEE1-DC45F3FF327C}"/>
    <cellStyle name="Input 4 2 13" xfId="2304" xr:uid="{F475F934-86BE-4FE1-A35A-664D73F295D8}"/>
    <cellStyle name="Input 4 2 13 2" xfId="4171" xr:uid="{D88BB4D0-5AB9-4CC0-8A6D-D3E57B2F8C33}"/>
    <cellStyle name="Input 4 2 14" xfId="3273" xr:uid="{4DE954D5-D587-4413-BBB6-B43E6E20D083}"/>
    <cellStyle name="Input 4 2 14 2" xfId="5125" xr:uid="{624BB443-371E-42B5-91DB-2B0179779756}"/>
    <cellStyle name="Input 4 2 15" xfId="3358" xr:uid="{434D8CD8-5B3E-4DE9-8F6F-3365FB6DA123}"/>
    <cellStyle name="Input 4 2 15 2" xfId="5210" xr:uid="{9D5B27E0-01C2-48B8-A221-3F1D5A49F29F}"/>
    <cellStyle name="Input 4 2 16" xfId="2732" xr:uid="{A6DC4FBD-13A3-4792-B1AD-435969EF6AF0}"/>
    <cellStyle name="Input 4 2 16 2" xfId="4589" xr:uid="{60205EB7-71E4-4FA3-B3A6-AD10DA83F240}"/>
    <cellStyle name="Input 4 2 17" xfId="2429" xr:uid="{15721EFF-B161-4089-A77A-E7D853EF4DAA}"/>
    <cellStyle name="Input 4 2 17 2" xfId="4291" xr:uid="{84D7062E-A7FA-433E-A9DB-B84D23C5A08D}"/>
    <cellStyle name="Input 4 2 18" xfId="3473" xr:uid="{3E47C36B-E689-4AC8-9A4B-63149CF6ADEB}"/>
    <cellStyle name="Input 4 2 18 2" xfId="5325" xr:uid="{B33E3D47-32B0-431A-BD25-D42C1934EF75}"/>
    <cellStyle name="Input 4 2 19" xfId="2400" xr:uid="{F7AE5A9E-434B-4B69-895C-6BC79027AC75}"/>
    <cellStyle name="Input 4 2 19 2" xfId="4262" xr:uid="{8BC71754-F8B3-43D7-BD21-6B67B6E397E6}"/>
    <cellStyle name="Input 4 2 2" xfId="2550" xr:uid="{6DC7F79B-BC72-4A9A-A4C9-7C2B979C0EDD}"/>
    <cellStyle name="Input 4 2 2 2" xfId="4410" xr:uid="{3E938152-7574-4DB3-81B4-E18A049EC980}"/>
    <cellStyle name="Input 4 2 3" xfId="2623" xr:uid="{9F02FAB3-A2B5-4385-BB9F-C56F7B04C426}"/>
    <cellStyle name="Input 4 2 3 2" xfId="4482" xr:uid="{26297A28-9DAD-430B-94D1-47F5CBC6AEFC}"/>
    <cellStyle name="Input 4 2 4" xfId="1826" xr:uid="{4024F658-489B-4503-8A93-2AEC004D7C6F}"/>
    <cellStyle name="Input 4 2 4 2" xfId="3704" xr:uid="{E41BF82F-22B2-4ECA-8A76-D2E307595D6D}"/>
    <cellStyle name="Input 4 2 5" xfId="2794" xr:uid="{16FF7E6F-8460-42BE-930D-B592D56639E4}"/>
    <cellStyle name="Input 4 2 5 2" xfId="4651" xr:uid="{24503222-4EE7-4C03-9130-07823FBD55A7}"/>
    <cellStyle name="Input 4 2 6" xfId="2870" xr:uid="{F71656A0-B69B-4890-8618-A3AE902B91F5}"/>
    <cellStyle name="Input 4 2 6 2" xfId="4726" xr:uid="{6735A356-946D-4504-9DCB-8241F0F9CFAC}"/>
    <cellStyle name="Input 4 2 7" xfId="2957" xr:uid="{F6AB9C58-6548-4DF3-802D-8A11A905ED12}"/>
    <cellStyle name="Input 4 2 7 2" xfId="4813" xr:uid="{0A3551AB-29E9-407D-AC96-AB6BBC79047F}"/>
    <cellStyle name="Input 4 2 8" xfId="3045" xr:uid="{3637205A-EE72-4E5D-A954-84998B3A6AAE}"/>
    <cellStyle name="Input 4 2 8 2" xfId="4901" xr:uid="{C4A829AD-09E4-4C32-8AF2-0B3543BD5943}"/>
    <cellStyle name="Input 4 2 9" xfId="3115" xr:uid="{5400ED43-FCE0-4BF0-AC77-E8A39B77C627}"/>
    <cellStyle name="Input 4 2 9 2" xfId="4970" xr:uid="{167E978D-1086-4E7D-9C06-94382BF7F8D3}"/>
    <cellStyle name="Input 4 20" xfId="3435" xr:uid="{EEEEE239-3DC3-46FC-918B-3D48B750EB3C}"/>
    <cellStyle name="Input 4 20 2" xfId="5287" xr:uid="{F94A541E-6374-46E4-9A5C-E60CFA54EDC4}"/>
    <cellStyle name="Input 4 21" xfId="3422" xr:uid="{A88A1292-C16E-43A8-9D52-0D26834AB4EC}"/>
    <cellStyle name="Input 4 21 2" xfId="5274" xr:uid="{2B33A84B-B8C4-4E1F-9833-B64ACA349D80}"/>
    <cellStyle name="Input 4 3" xfId="1523" xr:uid="{C38FE95F-A98E-435F-9BA2-243F14782FAC}"/>
    <cellStyle name="Input 4 3 10" xfId="1779" xr:uid="{DCA77D7D-E27A-4B0B-9FC3-4A113143C8AB}"/>
    <cellStyle name="Input 4 3 10 2" xfId="3658" xr:uid="{8F7A8D52-8147-4412-BC1D-8948B91BEB0B}"/>
    <cellStyle name="Input 4 3 11" xfId="3071" xr:uid="{D71CCF3D-BDD2-43E2-A2A4-74A8093C5A1D}"/>
    <cellStyle name="Input 4 3 11 2" xfId="4927" xr:uid="{383504FB-D88E-46E2-BCF2-1EBDE79A1310}"/>
    <cellStyle name="Input 4 3 12" xfId="1775" xr:uid="{7A5F5459-84A0-44F9-838D-91A337822C46}"/>
    <cellStyle name="Input 4 3 12 2" xfId="3654" xr:uid="{A93F246B-9310-4D78-BDAB-92C2A8E11C35}"/>
    <cellStyle name="Input 4 3 13" xfId="2384" xr:uid="{A8FBE7D9-8C71-43D7-B72E-B36E1A7832EB}"/>
    <cellStyle name="Input 4 3 13 2" xfId="4246" xr:uid="{659176B8-8FBD-483B-A2C7-7A12E29D5FBF}"/>
    <cellStyle name="Input 4 3 14" xfId="3223" xr:uid="{CF0D716F-E015-41F0-B39B-EB93F4D96890}"/>
    <cellStyle name="Input 4 3 14 2" xfId="5075" xr:uid="{DF780F6A-1ABF-4581-9DFA-C6FE22FBA9DE}"/>
    <cellStyle name="Input 4 3 15" xfId="3310" xr:uid="{585102FD-12BF-4621-9EAF-343A39A29C85}"/>
    <cellStyle name="Input 4 3 15 2" xfId="5162" xr:uid="{08404092-3FBF-4DBD-89B2-35F23D070AB7}"/>
    <cellStyle name="Input 4 3 16" xfId="3219" xr:uid="{810037D1-14AB-4549-AEBF-905405D6E787}"/>
    <cellStyle name="Input 4 3 16 2" xfId="5071" xr:uid="{B228C5C2-A0EA-433F-B789-5FD49E78556F}"/>
    <cellStyle name="Input 4 3 17" xfId="2220" xr:uid="{A31F6FC6-F8D1-4AFA-8DC1-57AB0CB06943}"/>
    <cellStyle name="Input 4 3 17 2" xfId="4088" xr:uid="{52FD9E81-3703-445B-AA4C-99110148D751}"/>
    <cellStyle name="Input 4 3 18" xfId="1690" xr:uid="{F3EA3667-470D-4852-B449-2592998CA165}"/>
    <cellStyle name="Input 4 3 18 2" xfId="3569" xr:uid="{995F3CDD-5349-4B08-B5A1-A09D7692BF0F}"/>
    <cellStyle name="Input 4 3 19" xfId="1675" xr:uid="{E5D55EA1-B66D-4731-9E55-C6CE8AE1AF5A}"/>
    <cellStyle name="Input 4 3 19 2" xfId="3554" xr:uid="{6B1320DD-84BE-4FB9-91A2-F5250CF9630D}"/>
    <cellStyle name="Input 4 3 2" xfId="2499" xr:uid="{9CD4FF53-DF24-4EDE-BF3C-1212D5FDB77F}"/>
    <cellStyle name="Input 4 3 2 2" xfId="4360" xr:uid="{3F3A685F-9250-4745-8C4B-003F8F84E27A}"/>
    <cellStyle name="Input 4 3 3" xfId="1645" xr:uid="{FE4D1090-BEF7-402D-87D3-B94E85B98901}"/>
    <cellStyle name="Input 4 3 3 2" xfId="3526" xr:uid="{327A36C3-716C-4028-9685-02FABFD1F38E}"/>
    <cellStyle name="Input 4 3 4" xfId="2472" xr:uid="{0D696160-6B52-4C0B-A1D7-932C319A5F77}"/>
    <cellStyle name="Input 4 3 4 2" xfId="4333" xr:uid="{AD5A8D54-FB6B-4B03-A977-F6EB1354CA23}"/>
    <cellStyle name="Input 4 3 5" xfId="2746" xr:uid="{CB70CBB1-2668-454E-867F-9F54D251245D}"/>
    <cellStyle name="Input 4 3 5 2" xfId="4603" xr:uid="{3198237E-A4D9-483A-A392-F72C28E9D78D}"/>
    <cellStyle name="Input 4 3 6" xfId="2446" xr:uid="{135CBDA8-8B9E-479D-BABF-5BDF3ACBDFA4}"/>
    <cellStyle name="Input 4 3 6 2" xfId="4307" xr:uid="{B14B2B9E-782E-4782-9D7D-63F47FC4E6E7}"/>
    <cellStyle name="Input 4 3 7" xfId="2909" xr:uid="{3AD72D40-9A67-4E5D-A41D-72B9E7324FA1}"/>
    <cellStyle name="Input 4 3 7 2" xfId="4765" xr:uid="{39E0DAD2-94CF-4E7B-88D7-CCED1D9C3E41}"/>
    <cellStyle name="Input 4 3 8" xfId="3000" xr:uid="{6A5B72E2-9F56-494B-BB74-2DD3D5451074}"/>
    <cellStyle name="Input 4 3 8 2" xfId="4856" xr:uid="{7C445929-DA5D-44B4-ADEA-F0782809FFC2}"/>
    <cellStyle name="Input 4 3 9" xfId="1731" xr:uid="{E82C7909-3D6D-4BC3-ACAE-298B272F12EF}"/>
    <cellStyle name="Input 4 3 9 2" xfId="3610" xr:uid="{8836C6EE-2CF6-4F1A-9C15-170E1EBB0450}"/>
    <cellStyle name="Input 4 4" xfId="2260" xr:uid="{B1751B00-57A1-4808-816D-239D11355889}"/>
    <cellStyle name="Input 4 4 2" xfId="4128" xr:uid="{4F46ED73-418E-48B4-931E-894EFB4D44DE}"/>
    <cellStyle name="Input 4 5" xfId="1990" xr:uid="{EA8F7D8F-732F-445A-990F-7B6DF0B89FE8}"/>
    <cellStyle name="Input 4 5 2" xfId="3862" xr:uid="{111F034D-8793-4F9D-BB37-649837D36CEF}"/>
    <cellStyle name="Input 4 6" xfId="2066" xr:uid="{AA81E31A-3460-40D9-9040-6E57C2986533}"/>
    <cellStyle name="Input 4 6 2" xfId="3935" xr:uid="{BDB80E36-8D3B-48F8-B716-12C45C94C8CF}"/>
    <cellStyle name="Input 4 7" xfId="2578" xr:uid="{D81F66CD-A898-4D62-9A23-9DFB0D0BF43C}"/>
    <cellStyle name="Input 4 7 2" xfId="4437" xr:uid="{A35E3955-0750-4A8E-9A87-1645BA92F704}"/>
    <cellStyle name="Input 4 8" xfId="2094" xr:uid="{F74361A9-34F4-478B-99A9-80D1DA037694}"/>
    <cellStyle name="Input 4 8 2" xfId="3963" xr:uid="{81E0A0DF-B87C-40CC-997E-72AFA47D6F9A}"/>
    <cellStyle name="Input 4 9" xfId="2733" xr:uid="{E822CCF1-AE58-435C-9B48-6BE166BE7C3D}"/>
    <cellStyle name="Input 4 9 2" xfId="4590" xr:uid="{ADF79CEF-551A-4998-9FAA-16BFA7BFB78D}"/>
    <cellStyle name="Input 40" xfId="1812" xr:uid="{6BE0CE57-9352-48E7-85E9-B51A47880CC0}"/>
    <cellStyle name="Input 40 2" xfId="3691" xr:uid="{8F47882E-057C-408B-8E6F-F6D6C526EA68}"/>
    <cellStyle name="Input 41" xfId="1885" xr:uid="{D362B80B-E125-4558-94B6-89277742F18E}"/>
    <cellStyle name="Input 41 2" xfId="3761" xr:uid="{24A3237C-8B04-47AF-820C-0F311EFDA55D}"/>
    <cellStyle name="Input 42" xfId="2506" xr:uid="{9D0120B3-AB48-4F05-B817-3B49FE72C9F1}"/>
    <cellStyle name="Input 42 2" xfId="4367" xr:uid="{C4D653A8-6454-48A3-9EC3-627847B79EEA}"/>
    <cellStyle name="Input 43" xfId="1857" xr:uid="{FD93DE25-883D-46E1-9BF5-6271EF34C66E}"/>
    <cellStyle name="Input 43 2" xfId="3735" xr:uid="{B0BB939D-F5A6-4B21-81BB-1FF6011B42D9}"/>
    <cellStyle name="Input 44" xfId="1714" xr:uid="{D7A1F727-8D7B-482D-B0F0-6FBCA9AFF20D}"/>
    <cellStyle name="Input 44 2" xfId="3593" xr:uid="{BFBDCF3B-F299-4FDB-86B0-6C1AD432736E}"/>
    <cellStyle name="Input 45" xfId="2356" xr:uid="{CC1F1120-4212-44FB-AE77-A0597FED14EA}"/>
    <cellStyle name="Input 45 2" xfId="4220" xr:uid="{A8B50ED2-E567-4C22-821C-A8387A3B7D15}"/>
    <cellStyle name="Input 46" xfId="2366" xr:uid="{75B65422-833A-4B93-BBED-9651908C38D9}"/>
    <cellStyle name="Input 46 2" xfId="4230" xr:uid="{DECDC88D-99B2-41BA-AC81-03420B32359F}"/>
    <cellStyle name="Input 47" xfId="2707" xr:uid="{E115B47D-2C0B-46C9-9ED5-3B3B0311F59B}"/>
    <cellStyle name="Input 47 2" xfId="4564" xr:uid="{A1A5BC64-E947-4850-8E30-8D3DCC281420}"/>
    <cellStyle name="Input 48" xfId="1978" xr:uid="{9A13CC90-456C-49BC-B594-BB4635A92B14}"/>
    <cellStyle name="Input 48 2" xfId="3850" xr:uid="{8392B09A-DBBC-48FB-BB8C-5E9690604005}"/>
    <cellStyle name="Input 49" xfId="1703" xr:uid="{49C644AF-BDE1-4C60-8692-7DB92C7BE4D7}"/>
    <cellStyle name="Input 49 2" xfId="3582" xr:uid="{E7CC7A84-EE14-4EA5-8DCA-D258735340A6}"/>
    <cellStyle name="Input 5" xfId="1116" xr:uid="{3975CBBE-6A0B-4563-812E-A4F57C87BCA3}"/>
    <cellStyle name="Input 5 10" xfId="2113" xr:uid="{71441A5B-6E30-4704-BCBA-49D2BE2FD07F}"/>
    <cellStyle name="Input 5 10 2" xfId="3982" xr:uid="{B727F56C-A930-480D-A06B-3324D5C542E2}"/>
    <cellStyle name="Input 5 11" xfId="2319" xr:uid="{23C973B0-8590-481C-94EC-FEC63FF491F0}"/>
    <cellStyle name="Input 5 11 2" xfId="4186" xr:uid="{E586A8FF-263C-41DF-9A30-4C24603F88D3}"/>
    <cellStyle name="Input 5 12" xfId="2697" xr:uid="{9322F995-49ED-4CBB-ACBA-BD2A8D5CBC93}"/>
    <cellStyle name="Input 5 12 2" xfId="4554" xr:uid="{A81A576D-28B2-4F80-B7F9-5B0EBC412814}"/>
    <cellStyle name="Input 5 13" xfId="2212" xr:uid="{D0A0172D-AD5E-4F18-B91A-59700D048B10}"/>
    <cellStyle name="Input 5 13 2" xfId="4080" xr:uid="{AB9D7457-9082-4A22-AEEC-7D46A67FFBB2}"/>
    <cellStyle name="Input 5 14" xfId="2294" xr:uid="{6F24AF77-42A0-4EC4-8205-63D99E9EC3E2}"/>
    <cellStyle name="Input 5 14 2" xfId="4162" xr:uid="{DE9EE490-988F-4EE9-A39C-46F395E13878}"/>
    <cellStyle name="Input 5 15" xfId="2925" xr:uid="{12377357-F787-4486-9061-6B9A0A46529D}"/>
    <cellStyle name="Input 5 15 2" xfId="4781" xr:uid="{6277B9F3-F565-441B-A427-93E51E8678FD}"/>
    <cellStyle name="Input 5 16" xfId="1778" xr:uid="{3CF4B28B-04F3-4CE7-9CF2-B550E32934E2}"/>
    <cellStyle name="Input 5 16 2" xfId="3657" xr:uid="{47876669-DF73-46E7-A6D4-2A0943EA5E73}"/>
    <cellStyle name="Input 5 17" xfId="1974" xr:uid="{2EB8A681-C3B3-42D8-A413-74023CB21202}"/>
    <cellStyle name="Input 5 17 2" xfId="3846" xr:uid="{DDA2CE5F-2D68-462D-989F-48476E8C074D}"/>
    <cellStyle name="Input 5 18" xfId="2312" xr:uid="{972EE0A9-F48B-4E7F-90EC-A48C6D8CC1FC}"/>
    <cellStyle name="Input 5 18 2" xfId="4179" xr:uid="{ACDF7B2D-83B1-4F27-AF06-EBC3D211F858}"/>
    <cellStyle name="Input 5 19" xfId="3180" xr:uid="{D60E5D16-D2DF-45B2-B930-CFC852FDAC54}"/>
    <cellStyle name="Input 5 19 2" xfId="5033" xr:uid="{FE234BA6-A2BA-4E7A-91AF-E171996970C0}"/>
    <cellStyle name="Input 5 2" xfId="1581" xr:uid="{8BA078E4-B02E-4B85-B10B-36AA8640FAD2}"/>
    <cellStyle name="Input 5 2 10" xfId="1819" xr:uid="{20E9E7E9-E065-482D-8A8D-7FBB41F06639}"/>
    <cellStyle name="Input 5 2 10 2" xfId="3698" xr:uid="{0EF5C7BB-4871-400C-AE4C-BA6C587BB892}"/>
    <cellStyle name="Input 5 2 11" xfId="1713" xr:uid="{E01A0C45-70FA-4DC7-88D2-E3CFBD255A2D}"/>
    <cellStyle name="Input 5 2 11 2" xfId="3592" xr:uid="{37667F93-1C36-4913-A40E-B58284928EAD}"/>
    <cellStyle name="Input 5 2 12" xfId="2050" xr:uid="{541038E4-DC43-4CC0-AE59-E1D2B4FDCB79}"/>
    <cellStyle name="Input 5 2 12 2" xfId="3919" xr:uid="{C0954286-312C-42AF-840C-F0B56C706DBB}"/>
    <cellStyle name="Input 5 2 13" xfId="2298" xr:uid="{E60388A9-0AE8-4498-8E57-345EC704F639}"/>
    <cellStyle name="Input 5 2 13 2" xfId="4166" xr:uid="{CA326784-FEE6-48CC-A3D1-3DAA5493C33F}"/>
    <cellStyle name="Input 5 2 14" xfId="3274" xr:uid="{AF85D164-5ECC-4301-9DFB-B57DF96C688C}"/>
    <cellStyle name="Input 5 2 14 2" xfId="5126" xr:uid="{D31993CD-A70A-4665-BB74-3AE5D5A7CDE4}"/>
    <cellStyle name="Input 5 2 15" xfId="3359" xr:uid="{6950CF03-C8D3-43F9-9D49-A054DEA3C5A6}"/>
    <cellStyle name="Input 5 2 15 2" xfId="5211" xr:uid="{BABCC551-6893-4458-905A-9606F95A4626}"/>
    <cellStyle name="Input 5 2 16" xfId="2806" xr:uid="{74F0335E-7AB7-4EA1-9461-AA94D440E587}"/>
    <cellStyle name="Input 5 2 16 2" xfId="4663" xr:uid="{5F46C17E-82DF-4122-868E-5A005AFBE7E2}"/>
    <cellStyle name="Input 5 2 17" xfId="2233" xr:uid="{6023D4CB-70DC-4EB2-9472-A39338DCECF1}"/>
    <cellStyle name="Input 5 2 17 2" xfId="4101" xr:uid="{99994DF2-5131-4173-BDDA-715A4FB8423F}"/>
    <cellStyle name="Input 5 2 18" xfId="3474" xr:uid="{433C1070-20F1-46A6-85A1-CB915E907701}"/>
    <cellStyle name="Input 5 2 18 2" xfId="5326" xr:uid="{7E05787E-4F90-4FED-AA26-303AF9141DE3}"/>
    <cellStyle name="Input 5 2 19" xfId="3304" xr:uid="{7550AD0D-EA70-41EE-AF02-8AB151273B89}"/>
    <cellStyle name="Input 5 2 19 2" xfId="5156" xr:uid="{5CE1E8A6-1346-48F7-A506-413A4DE261F3}"/>
    <cellStyle name="Input 5 2 2" xfId="2551" xr:uid="{175553FB-D4F4-4942-B228-F459EE0E116A}"/>
    <cellStyle name="Input 5 2 2 2" xfId="4411" xr:uid="{B421FBD1-5FDE-4CC9-A42C-5598C0A54AD6}"/>
    <cellStyle name="Input 5 2 3" xfId="2624" xr:uid="{0638851E-159D-4972-9708-519B66B2B19F}"/>
    <cellStyle name="Input 5 2 3 2" xfId="4483" xr:uid="{3563AAB9-D394-4E14-BFC5-3D4471170593}"/>
    <cellStyle name="Input 5 2 4" xfId="1825" xr:uid="{5926B03E-F37D-44DF-AF51-2A67FFA8B734}"/>
    <cellStyle name="Input 5 2 4 2" xfId="3703" xr:uid="{70835F71-6E28-4EE8-81D5-3189C5E6296B}"/>
    <cellStyle name="Input 5 2 5" xfId="2795" xr:uid="{ADBCF9EA-04BF-43DA-B1AF-497161A0AF72}"/>
    <cellStyle name="Input 5 2 5 2" xfId="4652" xr:uid="{521BA0DC-DE49-47C7-9FA4-59B8A5D9FA09}"/>
    <cellStyle name="Input 5 2 6" xfId="2871" xr:uid="{CA4E8318-E708-4D48-81CA-BE1B1F362850}"/>
    <cellStyle name="Input 5 2 6 2" xfId="4727" xr:uid="{16773DAE-CA48-4C37-B534-F864A9E5D082}"/>
    <cellStyle name="Input 5 2 7" xfId="2958" xr:uid="{B30584C4-943E-4E2B-A606-DC346535FDA6}"/>
    <cellStyle name="Input 5 2 7 2" xfId="4814" xr:uid="{0A90C68C-4DEC-449D-8CB9-91D1CA2F8277}"/>
    <cellStyle name="Input 5 2 8" xfId="3046" xr:uid="{12D4C00C-B8D7-4A70-82CF-21B93ECEB4D4}"/>
    <cellStyle name="Input 5 2 8 2" xfId="4902" xr:uid="{92ED653D-8DDD-4B96-9F9F-65401EDF421E}"/>
    <cellStyle name="Input 5 2 9" xfId="3116" xr:uid="{8F92C72D-224E-4B00-B529-3250650ED488}"/>
    <cellStyle name="Input 5 2 9 2" xfId="4971" xr:uid="{D6117F6B-2DEB-43CD-9EE0-4BE60319DE9E}"/>
    <cellStyle name="Input 5 20" xfId="2423" xr:uid="{BB88155A-D3AE-44F9-92F8-2A3264DE22FA}"/>
    <cellStyle name="Input 5 20 2" xfId="4285" xr:uid="{D42BC9FD-3468-48E6-8F98-2FC0A8B5F875}"/>
    <cellStyle name="Input 5 21" xfId="3415" xr:uid="{D9A34D9C-E64E-45E5-8758-A972AADA5D20}"/>
    <cellStyle name="Input 5 21 2" xfId="5267" xr:uid="{89561DC8-BC2A-4972-9539-2AE7522E2312}"/>
    <cellStyle name="Input 5 3" xfId="1553" xr:uid="{326CACD4-E97F-451D-9FAC-8143633C12F1}"/>
    <cellStyle name="Input 5 3 10" xfId="2305" xr:uid="{4A56EDFB-8A17-4718-B35E-917428854001}"/>
    <cellStyle name="Input 5 3 10 2" xfId="4172" xr:uid="{BCB1EFC2-5899-4580-A16F-E5E85140E907}"/>
    <cellStyle name="Input 5 3 11" xfId="2764" xr:uid="{79529C3E-DCFA-4875-BB5E-94134C52A6C9}"/>
    <cellStyle name="Input 5 3 11 2" xfId="4621" xr:uid="{363FF3ED-AA12-4C0D-8C92-27B25BDABA11}"/>
    <cellStyle name="Input 5 3 12" xfId="1954" xr:uid="{EFB6B3FB-A369-4B56-8D2B-6891B79EA916}"/>
    <cellStyle name="Input 5 3 12 2" xfId="3827" xr:uid="{F8F2EB87-6EED-46EC-86DE-8AB4AFAB7FFD}"/>
    <cellStyle name="Input 5 3 13" xfId="3142" xr:uid="{C4CD6CA7-FF5E-4E38-8B43-E6EC8A68E927}"/>
    <cellStyle name="Input 5 3 13 2" xfId="4995" xr:uid="{6EE7949C-83BD-4D68-BE72-1FB0643B365C}"/>
    <cellStyle name="Input 5 3 14" xfId="3247" xr:uid="{570F4010-C07D-409F-9184-475AB2D12587}"/>
    <cellStyle name="Input 5 3 14 2" xfId="5099" xr:uid="{40430D3F-133D-4E18-8593-72B4AA2F86F3}"/>
    <cellStyle name="Input 5 3 15" xfId="3334" xr:uid="{DFBDCD8D-B2E2-48F1-B76C-A99F572C8969}"/>
    <cellStyle name="Input 5 3 15 2" xfId="5186" xr:uid="{8C91D1BD-E8D9-4BBD-A66D-4ADE12FF636B}"/>
    <cellStyle name="Input 5 3 16" xfId="2244" xr:uid="{C0C2AF6B-D7DD-436A-802D-752A862A5AC1}"/>
    <cellStyle name="Input 5 3 16 2" xfId="4112" xr:uid="{5227ADA4-8A1C-40ED-99B0-64E55573C76F}"/>
    <cellStyle name="Input 5 3 17" xfId="2316" xr:uid="{181973AC-DF82-41B9-A7C3-7887359F285B}"/>
    <cellStyle name="Input 5 3 17 2" xfId="4183" xr:uid="{E53D2A12-E508-4563-9861-EE5327DD2CAA}"/>
    <cellStyle name="Input 5 3 18" xfId="3449" xr:uid="{C38A3BF4-6FF2-45C6-974F-5535AD9D254E}"/>
    <cellStyle name="Input 5 3 18 2" xfId="5301" xr:uid="{03563A96-EDA2-4847-B82A-D173842C8690}"/>
    <cellStyle name="Input 5 3 19" xfId="3187" xr:uid="{EC3D8607-031F-4F7D-A354-E0522CE2E369}"/>
    <cellStyle name="Input 5 3 19 2" xfId="5040" xr:uid="{A2F48DD6-F431-4236-8F96-24F85D21BC1D}"/>
    <cellStyle name="Input 5 3 2" xfId="2526" xr:uid="{8C75E94F-078A-4FD5-BD83-BF0A75ED6B9E}"/>
    <cellStyle name="Input 5 3 2 2" xfId="4386" xr:uid="{ED23A1A3-4063-41D4-8570-B36CAF3EC20E}"/>
    <cellStyle name="Input 5 3 3" xfId="2596" xr:uid="{67D49859-88C2-4FAB-A269-0DC3B5072CB8}"/>
    <cellStyle name="Input 5 3 3 2" xfId="4455" xr:uid="{EED27805-31CE-411E-9C22-A50723102D42}"/>
    <cellStyle name="Input 5 3 4" xfId="1716" xr:uid="{646D7900-A242-47D3-9959-11AF8FCF0561}"/>
    <cellStyle name="Input 5 3 4 2" xfId="3595" xr:uid="{95F9255E-7D41-406F-84AD-0DB05142F80B}"/>
    <cellStyle name="Input 5 3 5" xfId="2769" xr:uid="{C23E0480-A0C6-4FF2-8ADF-891EB922A4D9}"/>
    <cellStyle name="Input 5 3 5 2" xfId="4626" xr:uid="{35D66C07-FD7F-4537-978E-6ACB2BB3C523}"/>
    <cellStyle name="Input 5 3 6" xfId="2844" xr:uid="{6CD57529-D204-413C-B46F-AE65AD10DD7D}"/>
    <cellStyle name="Input 5 3 6 2" xfId="4700" xr:uid="{C4F14071-A05E-4BA4-A964-CA9208C3DD06}"/>
    <cellStyle name="Input 5 3 7" xfId="2930" xr:uid="{C4B32088-9557-4007-B2F4-B82008450D9C}"/>
    <cellStyle name="Input 5 3 7 2" xfId="4786" xr:uid="{6C30D82D-40B5-4A30-8E71-C88BBDDB7A90}"/>
    <cellStyle name="Input 5 3 8" xfId="3021" xr:uid="{5022687E-0707-4A3C-88B2-E5B6CBC8647C}"/>
    <cellStyle name="Input 5 3 8 2" xfId="4877" xr:uid="{129545F2-4235-42E0-95EC-EE8AF157EC11}"/>
    <cellStyle name="Input 5 3 9" xfId="3088" xr:uid="{96C4F338-E1F6-4118-ABD6-EE2152B64916}"/>
    <cellStyle name="Input 5 3 9 2" xfId="4943" xr:uid="{AA05AFCA-8C25-416B-AAD5-0272D891FCEF}"/>
    <cellStyle name="Input 5 4" xfId="2261" xr:uid="{EA733BBE-EC98-4E3C-AE6B-C494A8C246D9}"/>
    <cellStyle name="Input 5 4 2" xfId="4129" xr:uid="{7C598BFC-9FC8-44D5-A2BF-7ABB3DC83B02}"/>
    <cellStyle name="Input 5 5" xfId="1989" xr:uid="{A84D53D2-9622-48AD-9B94-AA280EE50E37}"/>
    <cellStyle name="Input 5 5 2" xfId="3861" xr:uid="{DBF6F4AB-3C02-4906-AB9C-282B12E3F2CE}"/>
    <cellStyle name="Input 5 6" xfId="2389" xr:uid="{52B04DE8-25B2-4065-958E-8FB9973B3C67}"/>
    <cellStyle name="Input 5 6 2" xfId="4251" xr:uid="{58543090-D08F-43B4-9978-46A5F4FD3BBC}"/>
    <cellStyle name="Input 5 7" xfId="2580" xr:uid="{0744BFFB-31B1-45E0-B190-A5121AE5CCDA}"/>
    <cellStyle name="Input 5 7 2" xfId="4439" xr:uid="{4144007B-340C-44C7-BC03-334571BD318E}"/>
    <cellStyle name="Input 5 8" xfId="1937" xr:uid="{3B31BB9A-CDE9-4C95-84CF-998783C0FE91}"/>
    <cellStyle name="Input 5 8 2" xfId="3811" xr:uid="{C3CB207A-AE37-4028-9DFD-72C4ABC47022}"/>
    <cellStyle name="Input 5 9" xfId="2403" xr:uid="{819C0231-B192-4DB2-9C5C-A42CC2CE0B1A}"/>
    <cellStyle name="Input 5 9 2" xfId="4265" xr:uid="{C6D1D192-8A0A-4299-BA2F-1C5EFE12EEA4}"/>
    <cellStyle name="Input 50" xfId="2383" xr:uid="{AF0E9625-48C5-4898-87C7-307EBE652D15}"/>
    <cellStyle name="Input 50 2" xfId="4245" xr:uid="{C99DC674-F106-4832-B248-9DB27BC2837E}"/>
    <cellStyle name="Input 51" xfId="1981" xr:uid="{9654C632-B6D0-4908-A005-403C257EABC4}"/>
    <cellStyle name="Input 51 2" xfId="3853" xr:uid="{CEA3D659-C5C0-4841-A704-2467D64EEE6A}"/>
    <cellStyle name="Input 52" xfId="2215" xr:uid="{27A5EDDE-57BB-461D-A06D-D642C4837A16}"/>
    <cellStyle name="Input 52 2" xfId="4083" xr:uid="{524266EB-CB41-4670-A348-CBA94C1FF084}"/>
    <cellStyle name="Input 53" xfId="2191" xr:uid="{FC2F1354-1F01-4427-AF08-940CC241F212}"/>
    <cellStyle name="Input 53 2" xfId="4059" xr:uid="{B5A78F90-DC91-4A21-8931-5B6E8E7EC9B5}"/>
    <cellStyle name="Input 54" xfId="2022" xr:uid="{A25C631D-D43B-49F7-B5F4-92C53F73E1A8}"/>
    <cellStyle name="Input 54 2" xfId="3892" xr:uid="{77FCE57B-18B1-4B2E-8F03-C4AB112DCBFE}"/>
    <cellStyle name="Input 55" xfId="1925" xr:uid="{5CDDE88C-F0D7-4715-9AF7-6711BE43CF43}"/>
    <cellStyle name="Input 55 2" xfId="3799" xr:uid="{551E40EF-9E73-4836-9107-A6C603CF7B43}"/>
    <cellStyle name="Input 56" xfId="2353" xr:uid="{C94DE1DD-CDB3-4782-84E4-7CB2B4B0517A}"/>
    <cellStyle name="Input 56 2" xfId="4218" xr:uid="{05DCC208-84FE-4C10-886B-5EA9159832D7}"/>
    <cellStyle name="Input 57" xfId="2350" xr:uid="{302B5343-79A0-4C15-AE4E-CE455C40CC1D}"/>
    <cellStyle name="Input 57 2" xfId="4215" xr:uid="{72F814AA-1BFA-4135-BA98-DFF8B5423544}"/>
    <cellStyle name="Input 58" xfId="3190" xr:uid="{7F4AF017-4CAC-459B-87AA-F2CE5274814C}"/>
    <cellStyle name="Input 58 2" xfId="5042" xr:uid="{517E8761-ACD2-446C-8502-69A154397ECE}"/>
    <cellStyle name="Input 59" xfId="1860" xr:uid="{9D9A459C-D76B-4957-9F9C-A369AB55BEFC}"/>
    <cellStyle name="Input 59 2" xfId="3738" xr:uid="{3EC175F2-5233-4A31-B057-81380577E40C}"/>
    <cellStyle name="Input 6" xfId="1117" xr:uid="{70213332-CEEE-447D-BFFB-1C17659E0904}"/>
    <cellStyle name="Input 6 10" xfId="2333" xr:uid="{8059E74F-3C43-47AA-BA84-80B52B3E3244}"/>
    <cellStyle name="Input 6 10 2" xfId="4200" xr:uid="{29D4570A-68D5-42CB-8DF1-9D5EC698CE90}"/>
    <cellStyle name="Input 6 11" xfId="1632" xr:uid="{82D2C270-4730-479F-9366-9F8BF25D8DA9}"/>
    <cellStyle name="Input 6 11 2" xfId="3513" xr:uid="{20740B25-508B-4F13-9591-63C8E86CEA21}"/>
    <cellStyle name="Input 6 12" xfId="2039" xr:uid="{3715E0B3-CCCD-485B-BB36-D089AA019C24}"/>
    <cellStyle name="Input 6 12 2" xfId="3908" xr:uid="{F5EBD6BE-EF78-4D83-98B0-E1874CC4531F}"/>
    <cellStyle name="Input 6 13" xfId="3053" xr:uid="{D7465A12-2A46-4D38-BDBA-41A6425BED43}"/>
    <cellStyle name="Input 6 13 2" xfId="4909" xr:uid="{6AD9DD64-A56D-488B-B745-5ECA476D7588}"/>
    <cellStyle name="Input 6 14" xfId="2182" xr:uid="{0F373F75-1A13-4917-B455-1E6D7CD91F42}"/>
    <cellStyle name="Input 6 14 2" xfId="4050" xr:uid="{748B68F4-9E91-479F-9F98-6A0D5A153663}"/>
    <cellStyle name="Input 6 15" xfId="1633" xr:uid="{A78158C4-AF74-4EBE-9141-E3B82207A9BC}"/>
    <cellStyle name="Input 6 15 2" xfId="3514" xr:uid="{D58DD3D0-5DBA-49E7-A40A-289794E9D77A}"/>
    <cellStyle name="Input 6 16" xfId="3193" xr:uid="{B7BA52CB-B004-476C-992E-DE7AD4FE7B92}"/>
    <cellStyle name="Input 6 16 2" xfId="5045" xr:uid="{B8E63847-0DA0-42EB-BBA6-6D8118B5EA87}"/>
    <cellStyle name="Input 6 17" xfId="1901" xr:uid="{5E7CB370-7A36-457F-8E4E-47492A04F63B}"/>
    <cellStyle name="Input 6 17 2" xfId="3776" xr:uid="{D056584B-D02D-46CE-A5F1-159820E2464C}"/>
    <cellStyle name="Input 6 18" xfId="2133" xr:uid="{230B1897-17E8-4204-BA69-1D6DC92B62EF}"/>
    <cellStyle name="Input 6 18 2" xfId="4002" xr:uid="{AC5079EE-719C-4EEE-8C88-3DD5B949A5AF}"/>
    <cellStyle name="Input 6 19" xfId="2679" xr:uid="{2D9F2B51-A0E2-4ADD-B98C-A8688660C84C}"/>
    <cellStyle name="Input 6 19 2" xfId="4536" xr:uid="{1079F91A-123D-4CA2-BAB8-0312688289F3}"/>
    <cellStyle name="Input 6 2" xfId="1582" xr:uid="{E5AF9E33-7F92-4C8D-8653-39D9C6193A05}"/>
    <cellStyle name="Input 6 2 10" xfId="2972" xr:uid="{D80FA2A1-744F-4659-9A76-21EBBE38ADB3}"/>
    <cellStyle name="Input 6 2 10 2" xfId="4828" xr:uid="{2534AD9B-0753-4CFC-8AB2-4D5DA5C43CA4}"/>
    <cellStyle name="Input 6 2 11" xfId="1732" xr:uid="{EA089BC2-8CDB-4463-9054-C44C33123A6D}"/>
    <cellStyle name="Input 6 2 11 2" xfId="3611" xr:uid="{9D800DBC-A657-439C-B94F-9B858F1AE109}"/>
    <cellStyle name="Input 6 2 12" xfId="2027" xr:uid="{B4EC645F-DCD6-4D86-B27B-CF6A01B10B91}"/>
    <cellStyle name="Input 6 2 12 2" xfId="3897" xr:uid="{F141AFC9-C53E-48C4-A09B-18ADE6B84C28}"/>
    <cellStyle name="Input 6 2 13" xfId="2387" xr:uid="{E69EFDF2-9B47-4801-BB15-E4E619D5E027}"/>
    <cellStyle name="Input 6 2 13 2" xfId="4249" xr:uid="{43269112-2922-4F1C-857F-ED47E6331D55}"/>
    <cellStyle name="Input 6 2 14" xfId="3275" xr:uid="{B0F3BFA6-9D38-4EEF-97BD-0CAF1C3AB735}"/>
    <cellStyle name="Input 6 2 14 2" xfId="5127" xr:uid="{8589484F-85D0-4158-87D9-982A3077D91E}"/>
    <cellStyle name="Input 6 2 15" xfId="3360" xr:uid="{E21B62FD-B547-4B7A-AB58-4110F234FF1D}"/>
    <cellStyle name="Input 6 2 15 2" xfId="5212" xr:uid="{38FCE538-FB85-44F0-8333-056A00E46E96}"/>
    <cellStyle name="Input 6 2 16" xfId="1916" xr:uid="{40098991-BBFC-4A19-BE8E-64B9B3374B2E}"/>
    <cellStyle name="Input 6 2 16 2" xfId="3791" xr:uid="{3563A8FE-0441-45A5-80E4-A1F4F92FA726}"/>
    <cellStyle name="Input 6 2 17" xfId="2708" xr:uid="{D70B5DEB-D7D7-44B5-BD74-6703AD04ADBD}"/>
    <cellStyle name="Input 6 2 17 2" xfId="4565" xr:uid="{3CE25FBD-3BB0-44AB-8370-1F2C30272EDF}"/>
    <cellStyle name="Input 6 2 18" xfId="3475" xr:uid="{6E0F0D03-4374-4BF2-95B3-F8BEF25565B4}"/>
    <cellStyle name="Input 6 2 18 2" xfId="5327" xr:uid="{D622A3F8-799D-4FCB-8287-788D3144FF6F}"/>
    <cellStyle name="Input 6 2 19" xfId="3303" xr:uid="{9EBA1C25-983D-4799-BCB9-D7B9DD2F8571}"/>
    <cellStyle name="Input 6 2 19 2" xfId="5155" xr:uid="{059A865D-CA73-4A4B-9774-940E0940C835}"/>
    <cellStyle name="Input 6 2 2" xfId="2552" xr:uid="{BC21B748-40C6-487E-8472-D14FEA71C598}"/>
    <cellStyle name="Input 6 2 2 2" xfId="4412" xr:uid="{45875C6B-5FA7-4F83-98DD-36C6527A0061}"/>
    <cellStyle name="Input 6 2 3" xfId="2625" xr:uid="{497AB53C-59F7-4A87-B78B-51A4E520345C}"/>
    <cellStyle name="Input 6 2 3 2" xfId="4484" xr:uid="{0E39E980-08E4-45FB-8C5D-D7D7C4E629FE}"/>
    <cellStyle name="Input 6 2 4" xfId="1824" xr:uid="{B2D9EB0D-EC15-4EB1-BE18-2EECB789D4A6}"/>
    <cellStyle name="Input 6 2 4 2" xfId="3702" xr:uid="{69777874-44CD-4BDC-9B6A-ECBD47916C69}"/>
    <cellStyle name="Input 6 2 5" xfId="2796" xr:uid="{DD79347C-6360-4302-BC78-62E455083FB8}"/>
    <cellStyle name="Input 6 2 5 2" xfId="4653" xr:uid="{1B91B78D-BD21-4502-9435-6C2BA72889EE}"/>
    <cellStyle name="Input 6 2 6" xfId="2872" xr:uid="{E6DA8D93-4391-4782-A197-2A8457BDCE19}"/>
    <cellStyle name="Input 6 2 6 2" xfId="4728" xr:uid="{6BD1E5E9-052A-41CC-98DE-1C2F63259A35}"/>
    <cellStyle name="Input 6 2 7" xfId="2959" xr:uid="{35A730AA-A43C-4609-A94A-76E1FED12619}"/>
    <cellStyle name="Input 6 2 7 2" xfId="4815" xr:uid="{66AA6E89-B130-4951-9FD8-1D344EE5E385}"/>
    <cellStyle name="Input 6 2 8" xfId="3047" xr:uid="{8F692B04-09E3-4BDD-A816-81DAC853C3D4}"/>
    <cellStyle name="Input 6 2 8 2" xfId="4903" xr:uid="{EDA9526D-7937-4464-8A44-32A66FDFA86B}"/>
    <cellStyle name="Input 6 2 9" xfId="3117" xr:uid="{4BAB3C29-5C60-4554-B2CB-35678DFFE80B}"/>
    <cellStyle name="Input 6 2 9 2" xfId="4972" xr:uid="{E47BA6A8-30A1-4D15-8B69-1C5FC6D34263}"/>
    <cellStyle name="Input 6 20" xfId="3397" xr:uid="{A2794AD8-7A16-4B29-AC38-C95BFD4019F5}"/>
    <cellStyle name="Input 6 20 2" xfId="5249" xr:uid="{A523EBC8-0771-4F1A-843B-BB8A975B9EBE}"/>
    <cellStyle name="Input 6 21" xfId="3166" xr:uid="{4FA6071F-222F-4867-AF8F-8112FEE727A8}"/>
    <cellStyle name="Input 6 21 2" xfId="5019" xr:uid="{2FCECF96-81BC-4731-814C-A2F00AFD9F18}"/>
    <cellStyle name="Input 6 3" xfId="1610" xr:uid="{8644CB88-A267-42F2-8C78-16707BF3DC59}"/>
    <cellStyle name="Input 6 3 10" xfId="2415" xr:uid="{F9AB2E9D-0EFA-4326-8AA9-F7868350A474}"/>
    <cellStyle name="Input 6 3 10 2" xfId="4277" xr:uid="{08F138EE-3173-4B56-81DC-1D04F0E7197C}"/>
    <cellStyle name="Input 6 3 11" xfId="2042" xr:uid="{EE248714-CC8A-48FA-ABC1-98908A2BBCAE}"/>
    <cellStyle name="Input 6 3 11 2" xfId="3911" xr:uid="{1C116E53-7841-4692-8249-FD64E955E0B0}"/>
    <cellStyle name="Input 6 3 12" xfId="3176" xr:uid="{E4317462-43F9-4F85-BE60-69E10C827BBF}"/>
    <cellStyle name="Input 6 3 12 2" xfId="5029" xr:uid="{E88F748A-7EF4-4805-B6A4-E575852D2865}"/>
    <cellStyle name="Input 6 3 13" xfId="3198" xr:uid="{DE984700-D57C-4D45-BD75-21D59ACD1A86}"/>
    <cellStyle name="Input 6 3 13 2" xfId="5050" xr:uid="{8BBE4341-EA29-4A8B-8DBB-4D002C7D3064}"/>
    <cellStyle name="Input 6 3 14" xfId="3299" xr:uid="{1EB012F3-1894-4C88-9FEF-67C7EC22D421}"/>
    <cellStyle name="Input 6 3 14 2" xfId="5151" xr:uid="{6DE12709-EC89-43A3-9827-83A6ED0F1624}"/>
    <cellStyle name="Input 6 3 15" xfId="3384" xr:uid="{DA35E200-A2B3-42F1-A2E9-10B44A52A0E3}"/>
    <cellStyle name="Input 6 3 15 2" xfId="5236" xr:uid="{4C8BA451-80C3-4778-8FD3-92892D5BB74B}"/>
    <cellStyle name="Input 6 3 16" xfId="2089" xr:uid="{9C671B7D-26D0-4C39-AC66-33D71E089735}"/>
    <cellStyle name="Input 6 3 16 2" xfId="3958" xr:uid="{3857B1FF-624F-40BB-8B46-985E4B852F2D}"/>
    <cellStyle name="Input 6 3 17" xfId="3391" xr:uid="{A21BB54C-B039-4B8B-B104-46E743228DEF}"/>
    <cellStyle name="Input 6 3 17 2" xfId="5243" xr:uid="{3CC60929-206D-4E97-AEEE-537BE1745207}"/>
    <cellStyle name="Input 6 3 18" xfId="3499" xr:uid="{04BC90B1-0CAA-462D-8B1D-BD49B249767E}"/>
    <cellStyle name="Input 6 3 18 2" xfId="5351" xr:uid="{EE23845C-19BA-4A8B-9A76-FC0314371955}"/>
    <cellStyle name="Input 6 3 19" xfId="3502" xr:uid="{31C1F725-D3DA-4AD5-BF7C-37E0CE426352}"/>
    <cellStyle name="Input 6 3 19 2" xfId="5354" xr:uid="{DED796B0-E27A-4C0F-B65C-31981EA41629}"/>
    <cellStyle name="Input 6 3 2" xfId="2574" xr:uid="{78B188D4-256D-4E01-A873-E8B7C7EAB160}"/>
    <cellStyle name="Input 6 3 2 2" xfId="4433" xr:uid="{B73FA6C3-97C1-4543-9ACA-86DA4DFE56D0}"/>
    <cellStyle name="Input 6 3 3" xfId="2650" xr:uid="{DEAD3E5F-BE61-4EFC-87DD-24AA73E34C88}"/>
    <cellStyle name="Input 6 3 3 2" xfId="4509" xr:uid="{A61ECA4D-A57E-4B54-8EFF-C2F7B84631D8}"/>
    <cellStyle name="Input 6 3 4" xfId="2496" xr:uid="{384B9C29-D7F7-4F4B-B711-5B3FCED478AD}"/>
    <cellStyle name="Input 6 3 4 2" xfId="4357" xr:uid="{F79F6E91-F24C-41CF-AE82-963FB86ED574}"/>
    <cellStyle name="Input 6 3 5" xfId="2819" xr:uid="{32E32E2D-F8E6-4DD7-9FE3-28D3E2E61FA9}"/>
    <cellStyle name="Input 6 3 5 2" xfId="4676" xr:uid="{D96DA279-3535-437C-ADC6-80020B030BAB}"/>
    <cellStyle name="Input 6 3 6" xfId="2899" xr:uid="{609BF978-AD3D-4289-949C-A03CDADDB984}"/>
    <cellStyle name="Input 6 3 6 2" xfId="4755" xr:uid="{E968EDE0-7462-4061-9DE1-6F6E76091AE8}"/>
    <cellStyle name="Input 6 3 7" xfId="2981" xr:uid="{9C6DE84B-A673-4BC0-9164-46960E43431E}"/>
    <cellStyle name="Input 6 3 7 2" xfId="4837" xr:uid="{D0C0F9AE-7D30-4E77-8731-217122501CDA}"/>
    <cellStyle name="Input 6 3 8" xfId="3065" xr:uid="{806354FD-675F-401B-9E34-75BDC0E79FF8}"/>
    <cellStyle name="Input 6 3 8 2" xfId="4921" xr:uid="{F5F55BE7-7666-4202-B212-5C653C34E190}"/>
    <cellStyle name="Input 6 3 9" xfId="3137" xr:uid="{F6FA12F8-0135-46AA-9939-3008FE5B113F}"/>
    <cellStyle name="Input 6 3 9 2" xfId="4991" xr:uid="{A2CB9E12-F75D-4ABA-B219-42FF95C5B249}"/>
    <cellStyle name="Input 6 4" xfId="2262" xr:uid="{17777C8F-31D2-4980-83C1-C818EA1AA5F5}"/>
    <cellStyle name="Input 6 4 2" xfId="4130" xr:uid="{A21D582A-3BB7-41D1-9174-0567E35EE01B}"/>
    <cellStyle name="Input 6 5" xfId="1988" xr:uid="{93D1A2F1-B15B-4B90-B384-D1EF096A38D9}"/>
    <cellStyle name="Input 6 5 2" xfId="3860" xr:uid="{C96D32B3-5FD0-47FB-8150-F59902741C86}"/>
    <cellStyle name="Input 6 6" xfId="2065" xr:uid="{3F7A2145-DC02-456C-B136-E0DA3DFDCF82}"/>
    <cellStyle name="Input 6 6 2" xfId="3934" xr:uid="{A286198C-C232-4CF0-B160-C5CD15864A09}"/>
    <cellStyle name="Input 6 7" xfId="1629" xr:uid="{CA2BAD88-7D1A-42B5-A6D6-8C72F4C596CF}"/>
    <cellStyle name="Input 6 7 2" xfId="3510" xr:uid="{572F6A77-FEEB-4708-AB0D-9815B6A229A3}"/>
    <cellStyle name="Input 6 8" xfId="2481" xr:uid="{C49BDB5C-4A64-4613-A18A-5F296D1114DD}"/>
    <cellStyle name="Input 6 8 2" xfId="4342" xr:uid="{A1826D55-2BB9-4DE4-8FAF-A934ABDE6505}"/>
    <cellStyle name="Input 6 9" xfId="2737" xr:uid="{74133C0A-C51F-4E44-83E7-3D5B186D6D6F}"/>
    <cellStyle name="Input 6 9 2" xfId="4594" xr:uid="{B9908FFC-4909-4279-81D0-A22BDCB69E9D}"/>
    <cellStyle name="Input 60" xfId="3508" xr:uid="{444F5A93-7901-439C-9924-237ED369B3FC}"/>
    <cellStyle name="Input 7" xfId="1118" xr:uid="{B6CE8614-EAE4-4AA8-B64E-0BFDCE28ADC8}"/>
    <cellStyle name="Input 7 10" xfId="2112" xr:uid="{8BB6B796-B5A6-433B-8C9C-78D177433DD6}"/>
    <cellStyle name="Input 7 10 2" xfId="3981" xr:uid="{8DB79CC6-529C-418A-9D45-CE52087271B2}"/>
    <cellStyle name="Input 7 11" xfId="2706" xr:uid="{94F366E0-FB88-4B7F-96EC-7C51311F9CA6}"/>
    <cellStyle name="Input 7 11 2" xfId="4563" xr:uid="{25C4AB4C-821B-4F4D-8B78-E45E40FDC1BD}"/>
    <cellStyle name="Input 7 12" xfId="1940" xr:uid="{0F3887BC-BA8F-4A77-BF03-70912E2A6BD8}"/>
    <cellStyle name="Input 7 12 2" xfId="3814" xr:uid="{EECA3378-198F-4BA4-AFB6-9C01166C0CE5}"/>
    <cellStyle name="Input 7 13" xfId="2213" xr:uid="{5484C4FA-2F39-4A51-829E-C2B311F568F1}"/>
    <cellStyle name="Input 7 13 2" xfId="4081" xr:uid="{0C5EDD41-01A7-43F3-BBB8-808551AA4376}"/>
    <cellStyle name="Input 7 14" xfId="2183" xr:uid="{14CE3210-1CD8-49ED-9083-E1F1B1CCD982}"/>
    <cellStyle name="Input 7 14 2" xfId="4051" xr:uid="{556AB317-4946-443F-A79A-CC0BC828BDA4}"/>
    <cellStyle name="Input 7 15" xfId="1702" xr:uid="{1CD4B3BC-EE72-423C-88E1-AF3833C92B96}"/>
    <cellStyle name="Input 7 15 2" xfId="3581" xr:uid="{CD589BFC-3A7F-4020-9681-D5AEDF9D8D83}"/>
    <cellStyle name="Input 7 16" xfId="3173" xr:uid="{47B08922-954A-43A0-BE75-4F8B8BF580C5}"/>
    <cellStyle name="Input 7 16 2" xfId="5026" xr:uid="{E16A77C7-54C4-4B06-9ECA-1E4DFAC7AB4F}"/>
    <cellStyle name="Input 7 17" xfId="2142" xr:uid="{C54D964F-4C59-4EDD-A694-666B8650622C}"/>
    <cellStyle name="Input 7 17 2" xfId="4011" xr:uid="{E312AEE7-14F0-4258-8238-D1460A317E5A}"/>
    <cellStyle name="Input 7 18" xfId="1967" xr:uid="{E26D0196-AA7D-4145-90B9-A9A43F4F463E}"/>
    <cellStyle name="Input 7 18 2" xfId="3840" xr:uid="{E9EEFE7E-7126-4D9B-BB7C-558D8FD4242C}"/>
    <cellStyle name="Input 7 19" xfId="3182" xr:uid="{203E6545-0BC9-4A6D-B821-9652C5F8D66D}"/>
    <cellStyle name="Input 7 19 2" xfId="5035" xr:uid="{1DAA948B-50E7-4709-BB4C-1157F700C886}"/>
    <cellStyle name="Input 7 2" xfId="1583" xr:uid="{34CA71AE-E6F3-47A7-8CBD-BE2CDA9936C7}"/>
    <cellStyle name="Input 7 2 10" xfId="1957" xr:uid="{D9BEBF7F-63A1-48A6-9165-D962B2522A7C}"/>
    <cellStyle name="Input 7 2 10 2" xfId="3830" xr:uid="{EB1ADFFB-63A3-4596-B185-C68D02705065}"/>
    <cellStyle name="Input 7 2 11" xfId="1879" xr:uid="{AE6FC9D6-09C2-447D-BF97-2C826C6E3FE2}"/>
    <cellStyle name="Input 7 2 11 2" xfId="3756" xr:uid="{5908314A-C21F-43C0-8F1C-07E906F97724}"/>
    <cellStyle name="Input 7 2 12" xfId="2683" xr:uid="{4C85F2A5-35F9-4CF5-8E26-6D36EFC102D8}"/>
    <cellStyle name="Input 7 2 12 2" xfId="4540" xr:uid="{D178F3F2-D49C-4197-A54B-0FE3F4F9DEFE}"/>
    <cellStyle name="Input 7 2 13" xfId="1704" xr:uid="{F7260C83-8811-4541-BE4A-CBF956754AD5}"/>
    <cellStyle name="Input 7 2 13 2" xfId="3583" xr:uid="{7F826C39-6AC9-4775-9CA3-E14007F382EA}"/>
    <cellStyle name="Input 7 2 14" xfId="3276" xr:uid="{4F890026-5780-41B6-912B-3573FF84558C}"/>
    <cellStyle name="Input 7 2 14 2" xfId="5128" xr:uid="{EF600A7D-D526-4EA1-A428-BDC7FBFC69AA}"/>
    <cellStyle name="Input 7 2 15" xfId="3361" xr:uid="{F17B55EF-138A-4370-842B-6FBC272BD1E4}"/>
    <cellStyle name="Input 7 2 15 2" xfId="5213" xr:uid="{E865BF3F-26CB-4D59-8D4B-A1172975BD3F}"/>
    <cellStyle name="Input 7 2 16" xfId="2266" xr:uid="{E020E5BB-1B6A-4B7E-8FED-B0A9F3DC5397}"/>
    <cellStyle name="Input 7 2 16 2" xfId="4134" xr:uid="{89C02C9B-1428-4A1A-ADDE-F5419E3F292F}"/>
    <cellStyle name="Input 7 2 17" xfId="2825" xr:uid="{E3E06446-ED5D-42C9-B99B-203845460504}"/>
    <cellStyle name="Input 7 2 17 2" xfId="4682" xr:uid="{9ED6891C-309E-41F3-9266-3ABCBFC88A47}"/>
    <cellStyle name="Input 7 2 18" xfId="3476" xr:uid="{FEE2FDFD-2ECD-4A52-87AC-7F19AF060887}"/>
    <cellStyle name="Input 7 2 18 2" xfId="5328" xr:uid="{0CB6BC7C-5A44-47CC-9881-BDB91C318746}"/>
    <cellStyle name="Input 7 2 19" xfId="3165" xr:uid="{4EE88ECA-8C6C-41B6-B4F5-AC53AD14BCC3}"/>
    <cellStyle name="Input 7 2 19 2" xfId="5018" xr:uid="{0066FF2B-CA2B-4327-AE02-1C9ACF86109A}"/>
    <cellStyle name="Input 7 2 2" xfId="2553" xr:uid="{9B7F9FF5-EE08-4E85-824F-2CF82091982D}"/>
    <cellStyle name="Input 7 2 2 2" xfId="4413" xr:uid="{60687BE6-27E6-4485-B6C5-B0F0C3F4E103}"/>
    <cellStyle name="Input 7 2 3" xfId="2626" xr:uid="{B52526C2-4B10-433F-A4A8-BA0B08BB507C}"/>
    <cellStyle name="Input 7 2 3 2" xfId="4485" xr:uid="{82C5A735-12E9-401C-B542-CA7222A521FE}"/>
    <cellStyle name="Input 7 2 4" xfId="2462" xr:uid="{3A517EDE-8AF1-4AF1-9A73-9B491BAA5C5B}"/>
    <cellStyle name="Input 7 2 4 2" xfId="4323" xr:uid="{5098584D-EFFB-4106-ADF0-4E05DF6A07E4}"/>
    <cellStyle name="Input 7 2 5" xfId="2797" xr:uid="{E66CA629-E737-4856-BD76-65B0820AF98C}"/>
    <cellStyle name="Input 7 2 5 2" xfId="4654" xr:uid="{D5250676-57D0-4D54-8078-C9C385DD1011}"/>
    <cellStyle name="Input 7 2 6" xfId="2873" xr:uid="{1B2CB2FD-9772-4942-94E3-FC8A507B02D3}"/>
    <cellStyle name="Input 7 2 6 2" xfId="4729" xr:uid="{E07F4C1E-48C1-45BD-841D-91A82255C133}"/>
    <cellStyle name="Input 7 2 7" xfId="2960" xr:uid="{1871C878-8FA8-41FF-99F3-3B58A764C3FD}"/>
    <cellStyle name="Input 7 2 7 2" xfId="4816" xr:uid="{3F54172B-5C1F-4657-9CA4-3EA7CB00C950}"/>
    <cellStyle name="Input 7 2 8" xfId="3048" xr:uid="{F730039E-F668-412C-A54E-CE7C9A005FCE}"/>
    <cellStyle name="Input 7 2 8 2" xfId="4904" xr:uid="{F9ADDB48-DD67-42B5-B2D7-16888EE22536}"/>
    <cellStyle name="Input 7 2 9" xfId="3118" xr:uid="{3CC43B95-DCD8-43D1-A651-B9818E9A053D}"/>
    <cellStyle name="Input 7 2 9 2" xfId="4973" xr:uid="{6306BABA-DC1A-4130-8C7A-338CABBEFFAE}"/>
    <cellStyle name="Input 7 20" xfId="3405" xr:uid="{8B47EE33-D480-44CB-9F30-49E3F4B89A83}"/>
    <cellStyle name="Input 7 20 2" xfId="5257" xr:uid="{A1B50296-3923-4010-87F4-790F9D03CEA9}"/>
    <cellStyle name="Input 7 21" xfId="3431" xr:uid="{FCA936C1-FA7F-4093-9EDB-22B4A50E61FC}"/>
    <cellStyle name="Input 7 21 2" xfId="5283" xr:uid="{85AC63AE-5630-40B6-B787-765CF07B0D28}"/>
    <cellStyle name="Input 7 3" xfId="1552" xr:uid="{5C737CCF-A75D-4D97-8EC1-15BDC878E264}"/>
    <cellStyle name="Input 7 3 10" xfId="1789" xr:uid="{BF1FAC26-D30D-4E03-97B6-93D11C9CA170}"/>
    <cellStyle name="Input 7 3 10 2" xfId="3668" xr:uid="{CA2E15AB-0FC1-41AE-BBC7-01BCDDCC0777}"/>
    <cellStyle name="Input 7 3 11" xfId="2055" xr:uid="{45DAB853-A6AC-4C81-8A4B-EFF14065B0C3}"/>
    <cellStyle name="Input 7 3 11 2" xfId="3924" xr:uid="{EEB2333B-ABE7-4232-9EE6-4E300C6841F8}"/>
    <cellStyle name="Input 7 3 12" xfId="1737" xr:uid="{B88B2003-FA48-4AC3-8B49-38035CA9BF41}"/>
    <cellStyle name="Input 7 3 12 2" xfId="3616" xr:uid="{E9F3E3E1-BEA1-4447-BB38-DC032F61B56B}"/>
    <cellStyle name="Input 7 3 13" xfId="2822" xr:uid="{9D8CFB7D-F93E-4D59-BB83-8F5A6B48585D}"/>
    <cellStyle name="Input 7 3 13 2" xfId="4679" xr:uid="{33960EEC-8D5D-4AE3-9B9B-4E64A343F757}"/>
    <cellStyle name="Input 7 3 14" xfId="3246" xr:uid="{313DD817-D2E1-41B9-9A77-35147FFD5D9A}"/>
    <cellStyle name="Input 7 3 14 2" xfId="5098" xr:uid="{FB66AE49-3367-4C92-9A5A-FBEDF28E0B18}"/>
    <cellStyle name="Input 7 3 15" xfId="3333" xr:uid="{BDDB7DA9-0941-4635-B430-965B1D120FCE}"/>
    <cellStyle name="Input 7 3 15 2" xfId="5185" xr:uid="{F36DC6F4-C57A-4956-8522-187BF995175F}"/>
    <cellStyle name="Input 7 3 16" xfId="3171" xr:uid="{1D39BE6B-DAA2-44B9-85F5-9E1756F53078}"/>
    <cellStyle name="Input 7 3 16 2" xfId="5024" xr:uid="{77318407-7888-4FD7-AD6C-7E6691DABE65}"/>
    <cellStyle name="Input 7 3 17" xfId="1790" xr:uid="{A9264B86-22F8-45DA-A1FE-56F7DAD46F05}"/>
    <cellStyle name="Input 7 3 17 2" xfId="3669" xr:uid="{CE5FC620-E2CD-42B0-8632-D6BE6971F61D}"/>
    <cellStyle name="Input 7 3 18" xfId="3448" xr:uid="{4CC5C298-FED7-4C8B-B253-F2216E98D586}"/>
    <cellStyle name="Input 7 3 18 2" xfId="5300" xr:uid="{762E9FF8-9983-49B6-A223-58A70062CD8D}"/>
    <cellStyle name="Input 7 3 19" xfId="2680" xr:uid="{29DC90D2-2272-4EDC-AC64-EFDE349912BB}"/>
    <cellStyle name="Input 7 3 19 2" xfId="4537" xr:uid="{AA9EEEFB-52F7-4846-A63A-581EFD76216D}"/>
    <cellStyle name="Input 7 3 2" xfId="2525" xr:uid="{B05A09A6-6981-4B69-9B1F-3093A49BA82F}"/>
    <cellStyle name="Input 7 3 2 2" xfId="4385" xr:uid="{842D2A03-9C97-4F0E-BB3F-16714BFF8D68}"/>
    <cellStyle name="Input 7 3 3" xfId="2595" xr:uid="{D97E0002-4AB8-48C3-8121-BD0CA8BEA204}"/>
    <cellStyle name="Input 7 3 3 2" xfId="4454" xr:uid="{98DEB7E8-AF37-4AE8-BE14-B013E230ECAF}"/>
    <cellStyle name="Input 7 3 4" xfId="2433" xr:uid="{7D57A8A8-24FC-47CC-9DE7-EFE4BC220984}"/>
    <cellStyle name="Input 7 3 4 2" xfId="4294" xr:uid="{FFBED46A-8921-4A99-981C-9FDFD6E1A53F}"/>
    <cellStyle name="Input 7 3 5" xfId="2768" xr:uid="{DA4381A3-543B-4810-9D58-8312B3EDDAC5}"/>
    <cellStyle name="Input 7 3 5 2" xfId="4625" xr:uid="{A6860D1B-1AC7-4623-80E6-93463669BA33}"/>
    <cellStyle name="Input 7 3 6" xfId="2843" xr:uid="{8AF647E2-E3DE-4213-AAD1-69DE406A1F97}"/>
    <cellStyle name="Input 7 3 6 2" xfId="4699" xr:uid="{14D1C794-48F0-4438-AC6D-DBDE0D959DA9}"/>
    <cellStyle name="Input 7 3 7" xfId="2929" xr:uid="{E1B2B4DB-EB3F-4548-BB1C-11CCFE313587}"/>
    <cellStyle name="Input 7 3 7 2" xfId="4785" xr:uid="{7408ABC4-F6E9-471B-9674-A059E54679A3}"/>
    <cellStyle name="Input 7 3 8" xfId="3020" xr:uid="{F3407592-B631-4EDE-A5B0-9EB8DAA9E140}"/>
    <cellStyle name="Input 7 3 8 2" xfId="4876" xr:uid="{C06BA062-03CF-4F4D-B8BF-8F1E3BEF9643}"/>
    <cellStyle name="Input 7 3 9" xfId="3087" xr:uid="{236883AA-2E3E-4805-A84A-D3DC8CEB5C8E}"/>
    <cellStyle name="Input 7 3 9 2" xfId="4942" xr:uid="{F736858F-DAFE-4C94-84B6-C4E33298302E}"/>
    <cellStyle name="Input 7 4" xfId="2263" xr:uid="{5D52B896-BF1D-4BFB-865B-6E4D87E30CAE}"/>
    <cellStyle name="Input 7 4 2" xfId="4131" xr:uid="{DC5737ED-209E-4850-A19D-7599B1D814F1}"/>
    <cellStyle name="Input 7 5" xfId="1987" xr:uid="{D5963B10-974F-4D4C-8831-254B731368C5}"/>
    <cellStyle name="Input 7 5 2" xfId="3859" xr:uid="{9118F735-DAB0-49C0-924D-8A6553E97120}"/>
    <cellStyle name="Input 7 6" xfId="2064" xr:uid="{378AB0E4-5223-402C-8A59-17E4C6D50FDB}"/>
    <cellStyle name="Input 7 6 2" xfId="3933" xr:uid="{F58F8622-ECA8-4BA9-ACF2-5C63D2D1D90A}"/>
    <cellStyle name="Input 7 7" xfId="2671" xr:uid="{7C435A8B-EE31-4328-BE35-6DC684420B18}"/>
    <cellStyle name="Input 7 7 2" xfId="4528" xr:uid="{1F1B143C-B172-48ED-86E4-DC6FB58872B1}"/>
    <cellStyle name="Input 7 8" xfId="2357" xr:uid="{25C3D8E2-0EFE-466F-842A-DDF49AD07156}"/>
    <cellStyle name="Input 7 8 2" xfId="4221" xr:uid="{A2C3C6B0-5E36-4E17-BF26-085C7A1FF87A}"/>
    <cellStyle name="Input 7 9" xfId="1832" xr:uid="{8BD9348D-97A1-4AB0-A9D2-450244347B0A}"/>
    <cellStyle name="Input 7 9 2" xfId="3710" xr:uid="{94D9116D-F7DF-4EDA-9700-6AED2FAB0447}"/>
    <cellStyle name="Input 8" xfId="1119" xr:uid="{548DA87D-506A-4816-A980-566262D7EEDC}"/>
    <cellStyle name="Input 8 10" xfId="2111" xr:uid="{3C5669B0-43FC-4413-9B06-CD0A1824E05C}"/>
    <cellStyle name="Input 8 10 2" xfId="3980" xr:uid="{97409F26-13B7-4E0E-9044-46154C437231}"/>
    <cellStyle name="Input 8 11" xfId="2656" xr:uid="{4E664734-9A03-4B04-97A0-996D394A66DE}"/>
    <cellStyle name="Input 8 11 2" xfId="4514" xr:uid="{047C483E-29A7-4268-A220-A899B48333F4}"/>
    <cellStyle name="Input 8 12" xfId="2694" xr:uid="{56559EB1-D094-414D-B3A1-0694290A6201}"/>
    <cellStyle name="Input 8 12 2" xfId="4551" xr:uid="{3BDB21DE-E22B-4C62-AA3B-B713F74A6E46}"/>
    <cellStyle name="Input 8 13" xfId="1657" xr:uid="{FA259160-95E9-4F2D-850A-B3CBE9211BCB}"/>
    <cellStyle name="Input 8 13 2" xfId="3536" xr:uid="{0927D4EA-107D-476C-BB76-E06E6AE300FC}"/>
    <cellStyle name="Input 8 14" xfId="2184" xr:uid="{E8115470-357F-49E0-9E88-90BAB74BBEA0}"/>
    <cellStyle name="Input 8 14 2" xfId="4052" xr:uid="{C3379862-4130-4418-882C-FC05F65DAFA4}"/>
    <cellStyle name="Input 8 15" xfId="1846" xr:uid="{359E439F-EB16-4E2F-986C-06D86FB0D487}"/>
    <cellStyle name="Input 8 15 2" xfId="3724" xr:uid="{E8941956-F979-4122-B420-E6CFF07F1542}"/>
    <cellStyle name="Input 8 16" xfId="3203" xr:uid="{EC2D428E-FC6F-4977-A886-B050FB86A522}"/>
    <cellStyle name="Input 8 16 2" xfId="5055" xr:uid="{E1A14487-2BFB-4C8C-9EB8-37EE82281560}"/>
    <cellStyle name="Input 8 17" xfId="2143" xr:uid="{58495168-57CE-4CE4-BDC7-AE38A3DD3488}"/>
    <cellStyle name="Input 8 17 2" xfId="4012" xr:uid="{50B39463-02A0-450A-ADFF-72629678A9A3}"/>
    <cellStyle name="Input 8 18" xfId="2310" xr:uid="{52F58523-E2CC-4C1F-BC41-CBE95D53CFB7}"/>
    <cellStyle name="Input 8 18 2" xfId="4177" xr:uid="{C320C8A9-5FBA-4587-A2D3-8D9BCD9E8554}"/>
    <cellStyle name="Input 8 19" xfId="1930" xr:uid="{7A34C1F3-47FA-4CD6-889E-4801501782E1}"/>
    <cellStyle name="Input 8 19 2" xfId="3804" xr:uid="{CE7FA7FA-F473-4711-B4B5-2DB1763AEB77}"/>
    <cellStyle name="Input 8 2" xfId="1584" xr:uid="{CFFB2D9A-4EB0-4A78-AA8E-017814A5EE93}"/>
    <cellStyle name="Input 8 2 10" xfId="1806" xr:uid="{4F617511-9BF4-4A90-B405-22CF5C6833E0}"/>
    <cellStyle name="Input 8 2 10 2" xfId="3685" xr:uid="{7CEAA185-112C-4E0C-AE4B-DAC3DE8B64F2}"/>
    <cellStyle name="Input 8 2 11" xfId="2049" xr:uid="{2282993B-616B-4E68-B15C-D2A3DFA8FD9D}"/>
    <cellStyle name="Input 8 2 11 2" xfId="3918" xr:uid="{14D3E932-293C-4543-A959-8926EE65372F}"/>
    <cellStyle name="Input 8 2 12" xfId="2665" xr:uid="{5923729A-EB27-4EE1-8E4F-1B02339CA1FE}"/>
    <cellStyle name="Input 8 2 12 2" xfId="4522" xr:uid="{990C75F0-1C2E-4212-861F-B2CECCC27DF7}"/>
    <cellStyle name="Input 8 2 13" xfId="1958" xr:uid="{D9D9A2F4-0C4E-4AF0-A1CB-FFE4A71E89DB}"/>
    <cellStyle name="Input 8 2 13 2" xfId="3831" xr:uid="{C3AA0BC2-A4ED-4277-A2DC-5A59802D8D35}"/>
    <cellStyle name="Input 8 2 14" xfId="3277" xr:uid="{B3E6FCD5-8EEC-435B-B09D-2BA65DF54BA2}"/>
    <cellStyle name="Input 8 2 14 2" xfId="5129" xr:uid="{EC1F303C-B5FD-44AD-97AB-3465746A05F3}"/>
    <cellStyle name="Input 8 2 15" xfId="3362" xr:uid="{D0019556-76F2-49D0-A047-D5F6531E161A}"/>
    <cellStyle name="Input 8 2 15 2" xfId="5214" xr:uid="{6E601FE1-0505-4BFE-8A6E-4DA3B3184880}"/>
    <cellStyle name="Input 8 2 16" xfId="1936" xr:uid="{84DCD5BF-2633-4C76-BEA6-352F938120E6}"/>
    <cellStyle name="Input 8 2 16 2" xfId="3810" xr:uid="{51130F2E-AE30-465F-A150-7EF72D8E54E1}"/>
    <cellStyle name="Input 8 2 17" xfId="3159" xr:uid="{CC6E6A20-A975-4BF0-A8D5-ABC07F97A566}"/>
    <cellStyle name="Input 8 2 17 2" xfId="5012" xr:uid="{EEB8D20C-1A3A-4E67-80C1-D09EE440CEE0}"/>
    <cellStyle name="Input 8 2 18" xfId="3477" xr:uid="{7FE68F0D-57FC-417C-9B2A-E96CC3D69FFC}"/>
    <cellStyle name="Input 8 2 18 2" xfId="5329" xr:uid="{457E9267-AC76-4B18-85E2-6CD07E2F73D2}"/>
    <cellStyle name="Input 8 2 19" xfId="3388" xr:uid="{9258C177-666D-4E63-98AE-93ED90A166DF}"/>
    <cellStyle name="Input 8 2 19 2" xfId="5240" xr:uid="{F4E7A174-8425-4664-A564-7B4AB6F0F85D}"/>
    <cellStyle name="Input 8 2 2" xfId="2554" xr:uid="{0FAF5EC0-2745-4C42-8744-80A49DAA4D35}"/>
    <cellStyle name="Input 8 2 2 2" xfId="4414" xr:uid="{44D23875-ADD4-4DF7-AD87-083DCBCCD027}"/>
    <cellStyle name="Input 8 2 3" xfId="2627" xr:uid="{6DFEF6D6-3FE9-4C82-80F7-94AF840C492C}"/>
    <cellStyle name="Input 8 2 3 2" xfId="4486" xr:uid="{F4D73552-DA70-41A6-9FA3-709D0D86DC81}"/>
    <cellStyle name="Input 8 2 4" xfId="2458" xr:uid="{AB529EFB-31D0-40E4-BA31-CE7072DE8119}"/>
    <cellStyle name="Input 8 2 4 2" xfId="4319" xr:uid="{7D8E9A85-AD78-4B4E-AC67-858A34AD429A}"/>
    <cellStyle name="Input 8 2 5" xfId="2798" xr:uid="{3978BFD2-6505-4FC4-9BE9-F7AF743B5B8B}"/>
    <cellStyle name="Input 8 2 5 2" xfId="4655" xr:uid="{F6A2CEF2-E623-416E-B713-FD130BF83D3E}"/>
    <cellStyle name="Input 8 2 6" xfId="2874" xr:uid="{34236996-DA9B-4A57-A72C-AE8B1EBF8F66}"/>
    <cellStyle name="Input 8 2 6 2" xfId="4730" xr:uid="{90A9B612-239E-49C0-8C91-C5AF4F878D13}"/>
    <cellStyle name="Input 8 2 7" xfId="2961" xr:uid="{391EBA59-99EB-480C-B495-529168AAE81A}"/>
    <cellStyle name="Input 8 2 7 2" xfId="4817" xr:uid="{A77E71A0-B7FE-4273-B235-26DBA8AB5FA4}"/>
    <cellStyle name="Input 8 2 8" xfId="3049" xr:uid="{1DE5A3F5-119C-4FBE-A3A4-BB92F5BEA6D4}"/>
    <cellStyle name="Input 8 2 8 2" xfId="4905" xr:uid="{4CB29FED-4D4F-4AED-AECE-7DE99B414644}"/>
    <cellStyle name="Input 8 2 9" xfId="3119" xr:uid="{95E461B7-8DBC-482A-873E-D140D409554B}"/>
    <cellStyle name="Input 8 2 9 2" xfId="4974" xr:uid="{7D2F06F9-B582-464C-8810-05A22C77355B}"/>
    <cellStyle name="Input 8 20" xfId="3407" xr:uid="{33DFF420-64A6-43FB-B056-1327F9C9509D}"/>
    <cellStyle name="Input 8 20 2" xfId="5259" xr:uid="{EA39C3D2-41A9-4045-9C52-A738B24B2AB4}"/>
    <cellStyle name="Input 8 21" xfId="2107" xr:uid="{233017BB-FB47-409E-9122-532FE14D4547}"/>
    <cellStyle name="Input 8 21 2" xfId="3976" xr:uid="{91F45E81-ECE6-4EA8-8D4A-5C3D232FA385}"/>
    <cellStyle name="Input 8 3" xfId="1551" xr:uid="{6EF38B2C-25EE-454A-803A-18417ACA422B}"/>
    <cellStyle name="Input 8 3 10" xfId="1908" xr:uid="{84A48169-CAA5-469D-812B-01235EC51B09}"/>
    <cellStyle name="Input 8 3 10 2" xfId="3783" xr:uid="{89DB49D0-C5AA-4007-BBC8-78327D25075C}"/>
    <cellStyle name="Input 8 3 11" xfId="1853" xr:uid="{09F5D763-23EA-46CA-8EC8-33A3EB8564ED}"/>
    <cellStyle name="Input 8 3 11 2" xfId="3731" xr:uid="{EB69F1C5-72F3-4868-AEBF-A4988D74C335}"/>
    <cellStyle name="Input 8 3 12" xfId="2715" xr:uid="{0240A5A4-29C6-4749-8168-652666567FCC}"/>
    <cellStyle name="Input 8 3 12 2" xfId="4572" xr:uid="{8415CD49-4C67-4A02-BD41-CAE98464E512}"/>
    <cellStyle name="Input 8 3 13" xfId="3141" xr:uid="{6559F9F0-7B46-4F3A-B2F8-C01F4317227B}"/>
    <cellStyle name="Input 8 3 13 2" xfId="4994" xr:uid="{0937967E-B600-427A-8A60-0BE93C1A9CD7}"/>
    <cellStyle name="Input 8 3 14" xfId="3245" xr:uid="{7A9DC76B-F139-4A23-BA8C-AF8DCF0D30A9}"/>
    <cellStyle name="Input 8 3 14 2" xfId="5097" xr:uid="{03C0AC0C-E87D-4002-9370-738181814CBC}"/>
    <cellStyle name="Input 8 3 15" xfId="3332" xr:uid="{51AD0938-964C-4EDC-A35D-6D876C6BFB65}"/>
    <cellStyle name="Input 8 3 15 2" xfId="5184" xr:uid="{C23F9FF7-4424-44F4-BACA-18A1F803F71D}"/>
    <cellStyle name="Input 8 3 16" xfId="2700" xr:uid="{B5BDCCDE-4856-4FF7-9665-DDC753E0C9E3}"/>
    <cellStyle name="Input 8 3 16 2" xfId="4557" xr:uid="{93E03D5C-0F6E-44D0-8485-1527754EFD85}"/>
    <cellStyle name="Input 8 3 17" xfId="1816" xr:uid="{2B974012-C21F-4C9C-B87D-54C40942CBC0}"/>
    <cellStyle name="Input 8 3 17 2" xfId="3695" xr:uid="{282434B0-8C17-463D-93E3-CF64EBFF04C4}"/>
    <cellStyle name="Input 8 3 18" xfId="3447" xr:uid="{FA1DAB18-A901-4F37-9A1E-AF0E7DC0FEB3}"/>
    <cellStyle name="Input 8 3 18 2" xfId="5299" xr:uid="{2F888C82-376B-4A32-B7A7-C506FE68EBE5}"/>
    <cellStyle name="Input 8 3 19" xfId="2565" xr:uid="{72385146-33CE-4E24-8641-14110058A004}"/>
    <cellStyle name="Input 8 3 19 2" xfId="4424" xr:uid="{3883B0A2-41AC-4C00-A75C-A9104B165149}"/>
    <cellStyle name="Input 8 3 2" xfId="2524" xr:uid="{0329A36A-260D-44C4-BA08-E572A061126A}"/>
    <cellStyle name="Input 8 3 2 2" xfId="4384" xr:uid="{27A1A662-6097-46D7-B7DD-14CC2FCFE2E0}"/>
    <cellStyle name="Input 8 3 3" xfId="2594" xr:uid="{F00FA04A-1816-434E-A7DE-D6E5A12A4EDD}"/>
    <cellStyle name="Input 8 3 3 2" xfId="4453" xr:uid="{A14D1678-5F29-46AC-989D-17515754CA8C}"/>
    <cellStyle name="Input 8 3 4" xfId="2439" xr:uid="{B18D4021-3A09-42D7-8AB2-EC576CC5BA2D}"/>
    <cellStyle name="Input 8 3 4 2" xfId="4300" xr:uid="{2B5D6D1F-B4AC-4543-933A-4C1C795580C7}"/>
    <cellStyle name="Input 8 3 5" xfId="2767" xr:uid="{73636A65-940B-40E5-8419-24BAED39D242}"/>
    <cellStyle name="Input 8 3 5 2" xfId="4624" xr:uid="{0FFD033B-8D65-4114-A43C-94BF479C7446}"/>
    <cellStyle name="Input 8 3 6" xfId="2842" xr:uid="{1AA71E31-F4DD-42B2-9D55-3A3F86F5C971}"/>
    <cellStyle name="Input 8 3 6 2" xfId="4698" xr:uid="{E5E8245B-6943-4DFF-8AE9-DF7B1345D9D5}"/>
    <cellStyle name="Input 8 3 7" xfId="2928" xr:uid="{2CF20C34-2522-4829-A89B-1A65011FA32B}"/>
    <cellStyle name="Input 8 3 7 2" xfId="4784" xr:uid="{23C4DCFB-1CCC-4FC4-8EAE-A178D43A211B}"/>
    <cellStyle name="Input 8 3 8" xfId="3019" xr:uid="{D5CB0F7A-EAC8-497E-A67C-CF1AB96D137F}"/>
    <cellStyle name="Input 8 3 8 2" xfId="4875" xr:uid="{0617DDB1-9FBB-43FA-A5FB-0F37DA09C06F}"/>
    <cellStyle name="Input 8 3 9" xfId="3086" xr:uid="{B687BA3F-B5AB-4327-8058-F7C198559DBA}"/>
    <cellStyle name="Input 8 3 9 2" xfId="4941" xr:uid="{D9D3580B-F9FA-4CE2-83FB-8CC1C3804140}"/>
    <cellStyle name="Input 8 4" xfId="2264" xr:uid="{9A4D30B5-E8EF-4CA6-999B-52A3531F27E0}"/>
    <cellStyle name="Input 8 4 2" xfId="4132" xr:uid="{818491CD-E5DA-4DE9-8D26-4DC695B0E223}"/>
    <cellStyle name="Input 8 5" xfId="1648" xr:uid="{C3CBF975-2B7F-4553-AC66-615DD6CEA2BF}"/>
    <cellStyle name="Input 8 5 2" xfId="3528" xr:uid="{E0DEF753-81C8-4E8E-8AE1-68BA22E8C28D}"/>
    <cellStyle name="Input 8 6" xfId="2063" xr:uid="{A724F4F9-4AC2-415C-9F59-0598003A6139}"/>
    <cellStyle name="Input 8 6 2" xfId="3932" xr:uid="{09AF9B29-B8C2-45D7-9328-7A877BB6F454}"/>
    <cellStyle name="Input 8 7" xfId="2719" xr:uid="{1E1E2656-B361-4736-9180-BF229367E95A}"/>
    <cellStyle name="Input 8 7 2" xfId="4576" xr:uid="{49CF31A5-7D2C-4175-926D-7CCE1DD4AC05}"/>
    <cellStyle name="Input 8 8" xfId="2093" xr:uid="{B0E8233C-96BA-4091-9C4D-CAD0BAD81AEC}"/>
    <cellStyle name="Input 8 8 2" xfId="3962" xr:uid="{4CBC57F3-839D-4544-8116-A54813CFFD4F}"/>
    <cellStyle name="Input 8 9" xfId="2276" xr:uid="{7A0F3AC6-4967-43DF-ABBB-35C2CBF9D213}"/>
    <cellStyle name="Input 8 9 2" xfId="4144" xr:uid="{0548BA47-707A-4257-9279-35C9B3515D83}"/>
    <cellStyle name="Input 9" xfId="1120" xr:uid="{7378EF28-C5C1-4B6E-BA59-1C32DD7319CE}"/>
    <cellStyle name="Input 9 10" xfId="2110" xr:uid="{E4974EC4-6683-4AB3-B078-AAE062D5FCA7}"/>
    <cellStyle name="Input 9 10 2" xfId="3979" xr:uid="{A1E6DFE8-2900-49B2-A333-A10E97E97FA8}"/>
    <cellStyle name="Input 9 11" xfId="2687" xr:uid="{7A99545C-AFE6-4C4A-B720-28FDAC34D142}"/>
    <cellStyle name="Input 9 11 2" xfId="4544" xr:uid="{92D08B0F-80C9-4BF8-8F3E-0211B09F9E70}"/>
    <cellStyle name="Input 9 12" xfId="1984" xr:uid="{257AA854-E19B-4D1A-8C21-ECDACA7211BF}"/>
    <cellStyle name="Input 9 12 2" xfId="3856" xr:uid="{F0923BF1-F299-43E7-AD12-0533E431DE21}"/>
    <cellStyle name="Input 9 13" xfId="2029" xr:uid="{8F1F772F-01AA-4AEE-A49D-8445BDE90C95}"/>
    <cellStyle name="Input 9 13 2" xfId="3899" xr:uid="{A197656B-CE35-40AE-9712-046C256E4714}"/>
    <cellStyle name="Input 9 14" xfId="3148" xr:uid="{20E68CEC-D57F-4EF6-A30E-394B38F6284F}"/>
    <cellStyle name="Input 9 14 2" xfId="5001" xr:uid="{A24E1615-C088-4B98-BCA1-D9D1ED9825B2}"/>
    <cellStyle name="Input 9 15" xfId="1894" xr:uid="{3216B7A8-5DC4-4BF6-A071-1A4D8F607421}"/>
    <cellStyle name="Input 9 15 2" xfId="3770" xr:uid="{DCA0D73B-CB10-43BB-BE39-4881FD1A9838}"/>
    <cellStyle name="Input 9 16" xfId="3205" xr:uid="{6EECF25B-8B85-4FB8-A2A3-103A97E0793A}"/>
    <cellStyle name="Input 9 16 2" xfId="5057" xr:uid="{B51E4485-46D7-40F7-AE1C-03A5A81AE3F3}"/>
    <cellStyle name="Input 9 17" xfId="3153" xr:uid="{A26EFCA8-C9BE-4D3A-A7F0-8D475DBC9EA8}"/>
    <cellStyle name="Input 9 17 2" xfId="5006" xr:uid="{7E09B801-4B96-4787-AE66-FC6CB88B0F41}"/>
    <cellStyle name="Input 9 18" xfId="1696" xr:uid="{0CB5BDE6-13BE-4E05-8892-FF3A199E6C52}"/>
    <cellStyle name="Input 9 18 2" xfId="3575" xr:uid="{71F60A8F-D3ED-49E9-804A-9AACFDC12CA7}"/>
    <cellStyle name="Input 9 19" xfId="3186" xr:uid="{873B514A-9B55-4D13-9929-4D0322435CA6}"/>
    <cellStyle name="Input 9 19 2" xfId="5039" xr:uid="{834E86F7-D348-4902-AD2B-A7040CFC69D9}"/>
    <cellStyle name="Input 9 2" xfId="1585" xr:uid="{E710C0E6-AA37-4EBF-BCFB-DE9F44968847}"/>
    <cellStyle name="Input 9 2 10" xfId="1913" xr:uid="{86C43C06-8C9A-42CC-B0D2-21D8CCD06436}"/>
    <cellStyle name="Input 9 2 10 2" xfId="3788" xr:uid="{644D151A-00C2-4264-8DB0-BF06CFD5572C}"/>
    <cellStyle name="Input 9 2 11" xfId="2378" xr:uid="{5FFB4377-96C1-4E44-AF25-53B51DE44FA8}"/>
    <cellStyle name="Input 9 2 11 2" xfId="4241" xr:uid="{45D9F3CA-E928-4082-A822-6F154F3AF04C}"/>
    <cellStyle name="Input 9 2 12" xfId="2279" xr:uid="{7039B170-AAED-4C9F-8A55-1EE9A3198B9F}"/>
    <cellStyle name="Input 9 2 12 2" xfId="4147" xr:uid="{E82F9E32-3A77-4664-9B2C-22D57CD13EE0}"/>
    <cellStyle name="Input 9 2 13" xfId="2289" xr:uid="{59454E41-DEA1-4A31-AA5A-4508C5B30459}"/>
    <cellStyle name="Input 9 2 13 2" xfId="4157" xr:uid="{504EE5CC-4D3B-449C-B629-7F4968942C94}"/>
    <cellStyle name="Input 9 2 14" xfId="3278" xr:uid="{4D57A2CF-67EC-4DA3-BB3B-A2408A0E3BA6}"/>
    <cellStyle name="Input 9 2 14 2" xfId="5130" xr:uid="{1F8508DE-396E-4447-98E2-4D38EEFC94F9}"/>
    <cellStyle name="Input 9 2 15" xfId="3363" xr:uid="{B5F2EF34-2F63-40C7-B6CC-30E0208F07A1}"/>
    <cellStyle name="Input 9 2 15 2" xfId="5215" xr:uid="{243EF246-B8EF-4D6E-B75D-ADE7867F8FD4}"/>
    <cellStyle name="Input 9 2 16" xfId="3220" xr:uid="{AE20AB01-9BB9-4C24-9D4C-BBBCC90A54C6}"/>
    <cellStyle name="Input 9 2 16 2" xfId="5072" xr:uid="{65056991-DAE1-4A56-B8ED-32DBF4686CD3}"/>
    <cellStyle name="Input 9 2 17" xfId="2331" xr:uid="{1875DD58-4C64-412B-B624-BD4FB39BD7CD}"/>
    <cellStyle name="Input 9 2 17 2" xfId="4198" xr:uid="{0ACA9956-9D47-41C8-AFC9-FD65351AA3B2}"/>
    <cellStyle name="Input 9 2 18" xfId="3478" xr:uid="{EDDB8A3A-F415-4E51-BA84-19DB97A49C2B}"/>
    <cellStyle name="Input 9 2 18 2" xfId="5330" xr:uid="{2DA86A1A-559E-4F70-BE73-A7E548EDB867}"/>
    <cellStyle name="Input 9 2 19" xfId="2345" xr:uid="{2FDBE0B4-63F2-468F-A0F1-A38ABECBC1A2}"/>
    <cellStyle name="Input 9 2 19 2" xfId="4210" xr:uid="{7612F3E3-4DE4-4708-B0FA-06219CA53E19}"/>
    <cellStyle name="Input 9 2 2" xfId="2555" xr:uid="{8C74E5AA-3EB3-4B80-AA7D-1030FDE53F6E}"/>
    <cellStyle name="Input 9 2 2 2" xfId="4415" xr:uid="{5C635628-05D7-4220-A456-FB979C5374D0}"/>
    <cellStyle name="Input 9 2 3" xfId="2628" xr:uid="{AAC1600D-A086-4BE1-84E7-E4CE8016B96F}"/>
    <cellStyle name="Input 9 2 3 2" xfId="4487" xr:uid="{CBD23536-1969-473A-B86F-6DD9827F8078}"/>
    <cellStyle name="Input 9 2 4" xfId="2453" xr:uid="{D2B091A3-D1D1-4FD2-91F7-EA169877539B}"/>
    <cellStyle name="Input 9 2 4 2" xfId="4314" xr:uid="{994E830F-32B4-4B79-B709-57AD3C5356ED}"/>
    <cellStyle name="Input 9 2 5" xfId="2799" xr:uid="{5853728C-4131-40E3-826B-B30E2347D939}"/>
    <cellStyle name="Input 9 2 5 2" xfId="4656" xr:uid="{F13A0C86-CA9C-4302-A8FB-24CCBD403DE6}"/>
    <cellStyle name="Input 9 2 6" xfId="2875" xr:uid="{1F9B9CE0-77F8-450F-815C-929566897BBC}"/>
    <cellStyle name="Input 9 2 6 2" xfId="4731" xr:uid="{91558A25-8132-4ADD-9953-075E995D368B}"/>
    <cellStyle name="Input 9 2 7" xfId="2962" xr:uid="{3E5D26B6-F2A7-44C1-976F-EFAD13737A12}"/>
    <cellStyle name="Input 9 2 7 2" xfId="4818" xr:uid="{EDCF7601-5002-49E5-8BF8-D7E1ED7A34B4}"/>
    <cellStyle name="Input 9 2 8" xfId="3050" xr:uid="{7BDDC66A-64EE-40E8-BBCD-091F4F43BA00}"/>
    <cellStyle name="Input 9 2 8 2" xfId="4906" xr:uid="{44E64DC8-950A-409D-8887-111728961B9D}"/>
    <cellStyle name="Input 9 2 9" xfId="3120" xr:uid="{A2C838E0-454E-4E6D-BCD8-0D4AA6C318D1}"/>
    <cellStyle name="Input 9 2 9 2" xfId="4975" xr:uid="{91F765CA-A6D9-49D0-BF29-EF40DEDA2B6C}"/>
    <cellStyle name="Input 9 20" xfId="3410" xr:uid="{1E0EFB63-4ED6-4F51-9623-01364623A2F9}"/>
    <cellStyle name="Input 9 20 2" xfId="5262" xr:uid="{ED13D768-1D0A-4222-8CDC-8F1B52497FB5}"/>
    <cellStyle name="Input 9 21" xfId="3207" xr:uid="{9C116448-6203-424A-B830-541DD936319C}"/>
    <cellStyle name="Input 9 21 2" xfId="5059" xr:uid="{BB26ED62-12EE-4535-957E-26B802D91F54}"/>
    <cellStyle name="Input 9 3" xfId="1550" xr:uid="{8AB2981E-E8CA-4983-8FFB-72EA4CEE715F}"/>
    <cellStyle name="Input 9 3 10" xfId="1717" xr:uid="{3ACDFE96-D0D6-47DE-BD42-2A936D277042}"/>
    <cellStyle name="Input 9 3 10 2" xfId="3596" xr:uid="{25169AA1-52DF-4CB7-9EF3-142A5B3FA582}"/>
    <cellStyle name="Input 9 3 11" xfId="2053" xr:uid="{4EA87CAE-41BD-4FBE-BF7E-A1EA6BE8C425}"/>
    <cellStyle name="Input 9 3 11 2" xfId="3922" xr:uid="{8A9CA272-3196-4DE3-A4F0-7D3EA2970951}"/>
    <cellStyle name="Input 9 3 12" xfId="2804" xr:uid="{6B9A54C7-50B5-4687-97EA-4EB9797A9402}"/>
    <cellStyle name="Input 9 3 12 2" xfId="4661" xr:uid="{FE41F9B5-05B5-42F5-BCDB-D866CE647A0A}"/>
    <cellStyle name="Input 9 3 13" xfId="2463" xr:uid="{BE545F41-8C98-465B-8902-AA9F64A047C6}"/>
    <cellStyle name="Input 9 3 13 2" xfId="4324" xr:uid="{C9D7D056-0A66-45FA-8DAE-EC86C264D71C}"/>
    <cellStyle name="Input 9 3 14" xfId="3244" xr:uid="{6BCD61E2-536F-4A1E-8F3C-FB7C64E9B839}"/>
    <cellStyle name="Input 9 3 14 2" xfId="5096" xr:uid="{DEEB65C6-2076-48F2-BC26-286B8753E6B2}"/>
    <cellStyle name="Input 9 3 15" xfId="3331" xr:uid="{E11ED312-AEE1-41BD-9F69-E9338D0BFA77}"/>
    <cellStyle name="Input 9 3 15 2" xfId="5183" xr:uid="{B5DAC3B0-0DC1-4A2F-B711-DC904F460EC6}"/>
    <cellStyle name="Input 9 3 16" xfId="1856" xr:uid="{4222DE94-08D2-4662-9E59-F96559AB8371}"/>
    <cellStyle name="Input 9 3 16 2" xfId="3734" xr:uid="{00CEDF55-D3E0-4718-AED3-F65BEA2A028F}"/>
    <cellStyle name="Input 9 3 17" xfId="1838" xr:uid="{049EE40F-6B0D-42B7-8BF1-89E6ACB5DA2F}"/>
    <cellStyle name="Input 9 3 17 2" xfId="3716" xr:uid="{BA0B875A-67F6-41CC-9D69-F39DD8D53C88}"/>
    <cellStyle name="Input 9 3 18" xfId="3446" xr:uid="{A0CA46FB-4616-4456-BDE4-6DA4AF912383}"/>
    <cellStyle name="Input 9 3 18 2" xfId="5298" xr:uid="{0DF2BCFE-E422-4A44-B503-AFA10394D759}"/>
    <cellStyle name="Input 9 3 19" xfId="3191" xr:uid="{FCA74716-345A-4186-B764-5E756F83DF49}"/>
    <cellStyle name="Input 9 3 19 2" xfId="5043" xr:uid="{A1707BA3-2E14-41AF-8839-DE80BE02B675}"/>
    <cellStyle name="Input 9 3 2" xfId="2523" xr:uid="{EA2BAD8D-27A8-4CAB-833E-98B66ACCE977}"/>
    <cellStyle name="Input 9 3 2 2" xfId="4383" xr:uid="{060FDFC3-F4EE-4745-A97B-07375B41BFA1}"/>
    <cellStyle name="Input 9 3 3" xfId="2593" xr:uid="{A214D8AF-4380-4921-839B-2B6BF5FFC613}"/>
    <cellStyle name="Input 9 3 3 2" xfId="4452" xr:uid="{89EB2A25-5FC7-40B1-ABD6-2D65F7739C80}"/>
    <cellStyle name="Input 9 3 4" xfId="2445" xr:uid="{5A83C711-24C8-4208-A449-7DC95FA4C59D}"/>
    <cellStyle name="Input 9 3 4 2" xfId="4306" xr:uid="{B6DA2C2F-09D0-457F-AC63-70F0DB4CE149}"/>
    <cellStyle name="Input 9 3 5" xfId="2766" xr:uid="{68A284EF-6453-4DCD-97CA-5ADBD459AF71}"/>
    <cellStyle name="Input 9 3 5 2" xfId="4623" xr:uid="{B8CF507E-B6B4-42F0-908E-916A5BD7920E}"/>
    <cellStyle name="Input 9 3 6" xfId="2841" xr:uid="{D85F2FF1-6E51-412F-82A0-3F38CD63E429}"/>
    <cellStyle name="Input 9 3 6 2" xfId="4697" xr:uid="{3A6F63D9-70B0-494D-AFE4-6F95AD91BAAA}"/>
    <cellStyle name="Input 9 3 7" xfId="2927" xr:uid="{BDF4E8A9-CB3E-49B3-B03F-A8012578307A}"/>
    <cellStyle name="Input 9 3 7 2" xfId="4783" xr:uid="{2A9F72C5-ECAE-4308-B42B-2AB150748351}"/>
    <cellStyle name="Input 9 3 8" xfId="3018" xr:uid="{0D34DBED-6EBD-4489-9881-439A2274448E}"/>
    <cellStyle name="Input 9 3 8 2" xfId="4874" xr:uid="{1962291A-DF68-4233-9E0D-69A0F6C15159}"/>
    <cellStyle name="Input 9 3 9" xfId="3085" xr:uid="{278528BF-A90B-4B11-81CD-1061538F9B11}"/>
    <cellStyle name="Input 9 3 9 2" xfId="4940" xr:uid="{3517BB1A-57F6-44CF-B4ED-EEDBED187A0D}"/>
    <cellStyle name="Input 9 4" xfId="2265" xr:uid="{B023BCD7-74FA-4557-ADBD-6DF66C556C5D}"/>
    <cellStyle name="Input 9 4 2" xfId="4133" xr:uid="{54865C72-0B22-4A52-9160-37E1598BC570}"/>
    <cellStyle name="Input 9 5" xfId="1986" xr:uid="{491592CD-F219-429A-A1F5-73DE2EB4382C}"/>
    <cellStyle name="Input 9 5 2" xfId="3858" xr:uid="{C95EA64C-7382-4B9A-85D9-9EC5DB336249}"/>
    <cellStyle name="Input 9 6" xfId="2388" xr:uid="{FAA0C5B7-F498-478E-B13F-9C6D3A5752D7}"/>
    <cellStyle name="Input 9 6 2" xfId="4250" xr:uid="{9ADEC004-79F4-48BF-BB32-922D3677CF8D}"/>
    <cellStyle name="Input 9 7" xfId="2674" xr:uid="{994F6C00-693A-461E-949B-3CAEC2D7482D}"/>
    <cellStyle name="Input 9 7 2" xfId="4531" xr:uid="{3FBF300A-4543-4D18-8150-78F0E1014A95}"/>
    <cellStyle name="Input 9 8" xfId="2092" xr:uid="{D4EAAC73-8265-4878-BA64-9A740B537C8E}"/>
    <cellStyle name="Input 9 8 2" xfId="3961" xr:uid="{A9A76657-60F5-420B-B736-24286271CE9B}"/>
    <cellStyle name="Input 9 9" xfId="2277" xr:uid="{916AE193-CCA4-4A06-B677-E041FEE28C9E}"/>
    <cellStyle name="Input 9 9 2" xfId="4145" xr:uid="{1C7197D1-3477-4048-ADAD-30ED8137685F}"/>
    <cellStyle name="Input_121xx-00-CPwh for 11speed" xfId="1121" xr:uid="{7E7FACA8-CFAE-452E-8C28-26620B962125}"/>
    <cellStyle name="Lien hypertexte 2" xfId="1617" xr:uid="{6DCEE7C6-2764-42F7-939B-6540FEFDBC8B}"/>
    <cellStyle name="Link Currency (0)" xfId="1122" xr:uid="{6D62C32B-FC3B-492F-9174-06EDCB050EDC}"/>
    <cellStyle name="Link Currency (2)" xfId="1123" xr:uid="{53BB6AD2-BA66-4B8C-8911-2B7AB006DC20}"/>
    <cellStyle name="Link Units (0)" xfId="1124" xr:uid="{BFB0FB0C-1351-4C6B-9D10-12BADCC81D41}"/>
    <cellStyle name="Link Units (1)" xfId="1125" xr:uid="{6264DF29-F155-44C4-8C6F-FAB9248D66D0}"/>
    <cellStyle name="Link Units (2)" xfId="1126" xr:uid="{E46666EF-DB6F-42C1-A29A-FA0A3527BA30}"/>
    <cellStyle name="Linked Cell" xfId="60" xr:uid="{426EB73F-E0A2-4798-B183-9847913DDA57}"/>
    <cellStyle name="Linked Cell 2" xfId="1127" xr:uid="{3C0BA47B-DB3F-4196-BA51-EF0B3A278D60}"/>
    <cellStyle name="Linked Cell 3" xfId="1128" xr:uid="{96F31D6A-88B2-4CDE-9341-447525076ECE}"/>
    <cellStyle name="Linked Cell 4" xfId="1129" xr:uid="{281B8385-23E3-4C5C-8A6E-0C047974F169}"/>
    <cellStyle name="Millares [0]_pldt" xfId="1130" xr:uid="{03D06674-4509-4366-A3F0-856BFC84D2DD}"/>
    <cellStyle name="Millares_pldt" xfId="1131" xr:uid="{602FE90A-6C32-4D1B-AC92-F6DFE0036E08}"/>
    <cellStyle name="Milliers 2" xfId="1614" xr:uid="{F038C9A0-2607-49ED-9DCD-FD69388A9114}"/>
    <cellStyle name="Milliers 2 2" xfId="1620" xr:uid="{2803E07F-EE84-4C08-A76C-E070DC0F13A4}"/>
    <cellStyle name="Moneda [0]_pldt" xfId="1132" xr:uid="{C88156F6-8FD6-4343-BC60-5AE56C7BE3FF}"/>
    <cellStyle name="Moneda_pldt" xfId="1133" xr:uid="{B538199B-BCD6-49FA-B114-674A958BF88F}"/>
    <cellStyle name="Monétaire 2" xfId="8" xr:uid="{2FEB261A-A6D6-4A49-AE8D-01E230ABCD17}"/>
    <cellStyle name="Monétaire 2 2" xfId="1615" xr:uid="{48DDCD0C-043B-46FA-878D-ABB33C490656}"/>
    <cellStyle name="Monétaire 2 3" xfId="1621" xr:uid="{57AB4A3D-25E8-444E-9847-178466730A3E}"/>
    <cellStyle name="Neutral 2" xfId="1134" xr:uid="{7C4DC99D-343C-4F00-B814-3B70B87DD63A}"/>
    <cellStyle name="Neutral 3" xfId="1135" xr:uid="{CA1D5159-F5CC-4006-9B8B-19EB7E513401}"/>
    <cellStyle name="Neutral 4" xfId="1136" xr:uid="{860C139B-B090-4DF6-A60F-9164D9222F0D}"/>
    <cellStyle name="Neutral 5" xfId="61" xr:uid="{5726EA67-1681-4506-A5E9-B9F4F273B581}"/>
    <cellStyle name="Normal" xfId="0" builtinId="0"/>
    <cellStyle name="Normal - Style1" xfId="1137" xr:uid="{BC77D932-A17D-41C0-A0AF-5AE013C258B5}"/>
    <cellStyle name="Normal 10" xfId="1534" xr:uid="{F90E3BAD-24CC-44CC-A44E-447DAFB0EA1F}"/>
    <cellStyle name="Normal 11" xfId="1601" xr:uid="{DA7D4834-C6C1-4D10-9E5B-CD16BFD74426}"/>
    <cellStyle name="Normal 12" xfId="1537" xr:uid="{8ED82DB6-1881-47C8-AA65-850F3E4CECDC}"/>
    <cellStyle name="Normal 13" xfId="1533" xr:uid="{0CD514F2-B064-4D66-876B-C349F0B865CB}"/>
    <cellStyle name="Normal 14" xfId="1540" xr:uid="{265B082D-7FE4-432C-BA75-8E05D3A99EF6}"/>
    <cellStyle name="Normal 15" xfId="1595" xr:uid="{C37946B6-EA12-4A59-B003-9522BD409519}"/>
    <cellStyle name="Normal 16" xfId="1603" xr:uid="{3DE40B4A-4D01-4C00-BC5F-BFBD281C3236}"/>
    <cellStyle name="Normal 17" xfId="1613" xr:uid="{80200D4B-F4CB-4026-ADC5-7877419DB947}"/>
    <cellStyle name="Normal 18" xfId="1619" xr:uid="{CD5A8BC7-7C84-4548-A8FC-95CA5E37DFD1}"/>
    <cellStyle name="Normal 19" xfId="1624" xr:uid="{CC124123-F55E-4481-85F4-AA12D8FF31C9}"/>
    <cellStyle name="Normal 2" xfId="3" xr:uid="{471DDCEA-ABC4-4283-BAB6-3B113A4A33B8}"/>
    <cellStyle name="Normal 2 2" xfId="1138" xr:uid="{AAF89D22-34C1-4A47-8B4A-D41C8CE71DE3}"/>
    <cellStyle name="Normal 2 3" xfId="1139" xr:uid="{1303726D-A2DE-4CDB-A681-1509D3952B35}"/>
    <cellStyle name="Normal 2 3 2" xfId="1140" xr:uid="{83836BB1-1BF2-4A86-A5AA-E8DC7BBC1D1D}"/>
    <cellStyle name="Normal 20" xfId="1626" xr:uid="{12C55B0C-98A9-40FB-87F3-C57C50E2F949}"/>
    <cellStyle name="Normal 21" xfId="1625" xr:uid="{A058262B-BF86-41BD-B2B6-AF786ECA008B}"/>
    <cellStyle name="Normal 22" xfId="1627" xr:uid="{C33A5F2B-2919-445B-ADAF-534ABF540FC5}"/>
    <cellStyle name="Normal 23" xfId="2" xr:uid="{A1842995-33A9-473C-BBC6-077359FF2572}"/>
    <cellStyle name="Normal 24" xfId="1628" xr:uid="{3A278E72-7931-4E4A-B806-3E33E509B6BD}"/>
    <cellStyle name="Normal 25" xfId="2377" xr:uid="{A617154D-1CD6-431D-B60C-6613C906595B}"/>
    <cellStyle name="Normal 26" xfId="1867" xr:uid="{62A9007A-E120-4D47-9FF0-1968C7124649}"/>
    <cellStyle name="Normal 27" xfId="2355" xr:uid="{E8907FF5-0023-4A39-873F-07C878077755}"/>
    <cellStyle name="Normal 28" xfId="1950" xr:uid="{E3263BB8-8537-4C67-B8B7-668F45EF4A78}"/>
    <cellStyle name="Normal 29" xfId="2337" xr:uid="{57F9698F-B036-4002-A4DA-85CE7E32A86E}"/>
    <cellStyle name="Normal 3" xfId="1" xr:uid="{11F40D54-5A3A-4935-BEFF-88DE4FEE239E}"/>
    <cellStyle name="Normal 3 2" xfId="1142" xr:uid="{1CEAD9DA-0DC3-4397-ACB1-1D6805A143FF}"/>
    <cellStyle name="Normal 3 3" xfId="1141" xr:uid="{08C687D0-C157-46AA-A0E9-3C998F97B89B}"/>
    <cellStyle name="Normal 3 4" xfId="1616" xr:uid="{61821720-BDC6-4C77-B6D3-4E377C5C79BB}"/>
    <cellStyle name="Normal 3 5" xfId="1622" xr:uid="{AEEA2773-B9A5-4103-90C7-89A5B643A958}"/>
    <cellStyle name="Normal 3 6" xfId="17" xr:uid="{27FA66A9-651A-450E-8CD4-0A3AEF635717}"/>
    <cellStyle name="Normal 30" xfId="2660" xr:uid="{BB57CDCA-29C2-4699-88A0-90B91A252E32}"/>
    <cellStyle name="Normal 31" xfId="1922" xr:uid="{7638B02F-F109-40E1-BE70-DC14E811C5DF}"/>
    <cellStyle name="Normal 32" xfId="2006" xr:uid="{0777A2C6-3514-4A70-B222-1ACE49829A67}"/>
    <cellStyle name="Normal 33" xfId="2520" xr:uid="{A17B8AD6-A890-4AD9-B8B8-69BA5384483B}"/>
    <cellStyle name="Normal 34" xfId="2037" xr:uid="{48234F19-22E8-4EE0-8B95-DE140CBE4C21}"/>
    <cellStyle name="Normal 35" xfId="1968" xr:uid="{5572DA3E-B8CB-4811-88E8-528C1D1BB855}"/>
    <cellStyle name="Normal 36" xfId="2832" xr:uid="{9CD7DFFF-255E-468C-99B6-E421E697F994}"/>
    <cellStyle name="Normal 37" xfId="2008" xr:uid="{4BBE6030-257A-4361-8884-E756EB81649D}"/>
    <cellStyle name="Normal 38" xfId="2299" xr:uid="{162CA539-B6F4-4352-B009-A091F69C5352}"/>
    <cellStyle name="Normal 39" xfId="1897" xr:uid="{F6FB00F3-1FC8-4B98-BA73-86BC55E0AA21}"/>
    <cellStyle name="Normal 4" xfId="16" xr:uid="{CD0D3DBB-A250-4B77-8FAF-BA15B7B4A16A}"/>
    <cellStyle name="Normal 4 2" xfId="1144" xr:uid="{43602800-9B52-4A1F-931C-569993176ACC}"/>
    <cellStyle name="Normal 4 3" xfId="1143" xr:uid="{66E87560-E661-40F1-AB06-02938EE58CF5}"/>
    <cellStyle name="Normal 40" xfId="2341" xr:uid="{0862D4AB-4BD3-4A6C-AA50-C2942AD3CC38}"/>
    <cellStyle name="Normal 41" xfId="2432" xr:uid="{87D5B231-AB52-4217-BAC7-115054FEB028}"/>
    <cellStyle name="Normal 42" xfId="1883" xr:uid="{FD479E8F-E68B-4FD5-B808-B51ACCDEED24}"/>
    <cellStyle name="Normal 43" xfId="1654" xr:uid="{7BCC42DF-67E5-4365-8898-ED00E2616F2B}"/>
    <cellStyle name="Normal 44" xfId="1822" xr:uid="{D674DF63-5EBD-40FE-B2EA-DCB76E856876}"/>
    <cellStyle name="Normal 45" xfId="3073" xr:uid="{8FE85A41-BBE2-4208-84EE-C230CF9D1B3A}"/>
    <cellStyle name="Normal 46" xfId="3131" xr:uid="{BACE11EE-5CFC-45AA-B64E-A9A601412664}"/>
    <cellStyle name="Normal 47" xfId="2163" xr:uid="{A81CCAE3-E664-4913-A3EA-B9994024854D}"/>
    <cellStyle name="Normal 48" xfId="3189" xr:uid="{CA38E525-9D4B-4224-A42D-8BE34DD3CC16}"/>
    <cellStyle name="Normal 49" xfId="2560" xr:uid="{124772D8-5B85-418E-ADE1-4FDA287F1398}"/>
    <cellStyle name="Normal 5" xfId="21" xr:uid="{7063502D-F50E-4123-B92F-E464A6315804}"/>
    <cellStyle name="Normal 50" xfId="3140" xr:uid="{B7B54920-12B7-44FC-A87F-63ABE0BCC82F}"/>
    <cellStyle name="Normal 51" xfId="1646" xr:uid="{87B1EACE-0D34-4C35-85B0-70E29DD6D3B4}"/>
    <cellStyle name="Normal 52" xfId="2654" xr:uid="{2C661B66-F8AB-4688-B8D7-14B3D971B79B}"/>
    <cellStyle name="Normal 53" xfId="2381" xr:uid="{09D823AA-68DC-414F-A415-F9494FBD2F4F}"/>
    <cellStyle name="Normal 6" xfId="24" xr:uid="{2181E3A9-22CC-4C9E-8630-8B7468421C1D}"/>
    <cellStyle name="Normal 7" xfId="25" xr:uid="{9AC33BDA-3CE2-466F-BADF-DF0DAEB99E8E}"/>
    <cellStyle name="Normal 8" xfId="1522" xr:uid="{790B8820-9415-43D0-8B2B-C76ADFE930D7}"/>
    <cellStyle name="Normal 9" xfId="1608" xr:uid="{DDB201D3-1136-473E-9FA0-9AC31C3D3837}"/>
    <cellStyle name="Note 2" xfId="1145" xr:uid="{FEC7C08B-0F21-460B-B7C4-4948EC782793}"/>
    <cellStyle name="Note 3" xfId="1146" xr:uid="{47314140-21C8-47BA-BE57-E5F8548797F0}"/>
    <cellStyle name="Note 3 10" xfId="2902" xr:uid="{B06C9D5A-67CA-41C4-8054-4FAA491FFC16}"/>
    <cellStyle name="Note 3 10 2" xfId="4758" xr:uid="{C9F0E4E6-F6C4-49D7-AAED-631EEE0C818D}"/>
    <cellStyle name="Note 3 11" xfId="2274" xr:uid="{58809785-9715-40B3-A6DC-914C9A10BF08}"/>
    <cellStyle name="Note 3 11 2" xfId="4142" xr:uid="{B3864A62-4D7C-4BC4-961A-35EB9F43712F}"/>
    <cellStyle name="Note 3 12" xfId="2907" xr:uid="{DB8C5F8C-E3AB-4970-918A-ECEC77B3C60A}"/>
    <cellStyle name="Note 3 12 2" xfId="4763" xr:uid="{90E5CD79-F930-40B4-A55B-94B88EACBBAF}"/>
    <cellStyle name="Note 3 13" xfId="3016" xr:uid="{A467F18B-7D5C-40DF-AE6F-C6BAEF32ED07}"/>
    <cellStyle name="Note 3 13 2" xfId="4872" xr:uid="{253C268B-78EC-44F8-9A3E-76209822C40F}"/>
    <cellStyle name="Note 3 14" xfId="2189" xr:uid="{2FCC1AD3-D571-4E24-A2FE-4D1A1BED2404}"/>
    <cellStyle name="Note 3 14 2" xfId="4057" xr:uid="{49A16579-3448-4D8F-B15D-58E8828F6D4C}"/>
    <cellStyle name="Note 3 15" xfId="2152" xr:uid="{9E6526FD-470D-4122-BF5F-9165B7DF71A3}"/>
    <cellStyle name="Note 3 15 2" xfId="4021" xr:uid="{E36C5CE1-9C46-40E4-AE70-F1D04E851849}"/>
    <cellStyle name="Note 3 16" xfId="1842" xr:uid="{E0855736-6CCC-49D3-B54B-E94D65B8B00A}"/>
    <cellStyle name="Note 3 16 2" xfId="3720" xr:uid="{49329B86-8AA1-496F-B016-17ABDC9A2C66}"/>
    <cellStyle name="Note 3 17" xfId="1903" xr:uid="{9A0CDFA1-FD5C-4AFE-921F-B27154E8F6D0}"/>
    <cellStyle name="Note 3 17 2" xfId="3778" xr:uid="{49C9F3BE-49E0-407E-8851-5A20A78F59BE}"/>
    <cellStyle name="Note 3 18" xfId="2393" xr:uid="{A287F4E1-9F5C-42D8-B686-A436283FCF11}"/>
    <cellStyle name="Note 3 18 2" xfId="4255" xr:uid="{AB1AA7B6-EE23-4114-A3A5-FD501F716249}"/>
    <cellStyle name="Note 3 19" xfId="2125" xr:uid="{09E57CED-2103-402E-AA89-F8464D3D0AAB}"/>
    <cellStyle name="Note 3 19 2" xfId="3994" xr:uid="{0C853512-974E-49D2-B238-60BB038DF828}"/>
    <cellStyle name="Note 3 2" xfId="1586" xr:uid="{F01328C8-EE6E-4C4C-94BF-90DCB702D7D6}"/>
    <cellStyle name="Note 3 2 10" xfId="1837" xr:uid="{139BD406-336D-48D5-BB88-93ED847B0229}"/>
    <cellStyle name="Note 3 2 10 2" xfId="3715" xr:uid="{6AF8E1F6-7DED-428B-A708-5BE04418D16C}"/>
    <cellStyle name="Note 3 2 11" xfId="1684" xr:uid="{82D76C61-7B6D-4165-B2DB-AF3722C30762}"/>
    <cellStyle name="Note 3 2 11 2" xfId="3563" xr:uid="{9BFACA26-236F-41ED-9880-0E62BF75C15D}"/>
    <cellStyle name="Note 3 2 12" xfId="2004" xr:uid="{FECC456E-1887-4971-A30E-B0D36E84BFCD}"/>
    <cellStyle name="Note 3 2 12 2" xfId="3876" xr:uid="{484F8C90-784D-4E13-9C86-C8311019B395}"/>
    <cellStyle name="Note 3 2 13" xfId="1740" xr:uid="{7F809EBC-A74E-462E-88C2-B06BF1AC84F1}"/>
    <cellStyle name="Note 3 2 13 2" xfId="3619" xr:uid="{51488EF1-6812-42ED-B370-9C145B738ABC}"/>
    <cellStyle name="Note 3 2 14" xfId="3279" xr:uid="{8F02932D-221C-4AFA-9271-897EFFAF57E0}"/>
    <cellStyle name="Note 3 2 14 2" xfId="5131" xr:uid="{8BE65368-14BB-4EC5-8FCE-F62A64CBDA16}"/>
    <cellStyle name="Note 3 2 15" xfId="3364" xr:uid="{DAD6C5B3-3CC6-4FD8-9732-3A7B039E3A6C}"/>
    <cellStyle name="Note 3 2 15 2" xfId="5216" xr:uid="{45B4A796-A41F-41FC-AE95-90202E3358DD}"/>
    <cellStyle name="Note 3 2 16" xfId="3305" xr:uid="{DF09004C-42A8-4F78-BB57-A81D1CC516B2}"/>
    <cellStyle name="Note 3 2 16 2" xfId="5157" xr:uid="{30C0B76D-5B48-4FEF-A91F-FEAC61DD4539}"/>
    <cellStyle name="Note 3 2 17" xfId="1959" xr:uid="{3A6B17F9-FD8F-4738-897B-B6E32A122E36}"/>
    <cellStyle name="Note 3 2 17 2" xfId="3832" xr:uid="{7B68846D-2154-49F1-BD99-58773EA7FEEE}"/>
    <cellStyle name="Note 3 2 18" xfId="3479" xr:uid="{9F29139A-D68F-40AA-888E-372E68B1AD57}"/>
    <cellStyle name="Note 3 2 18 2" xfId="5331" xr:uid="{63C239F6-E0E2-462B-8401-35BB58064B2C}"/>
    <cellStyle name="Note 3 2 19" xfId="3143" xr:uid="{8933B443-F25E-4C3B-9BE2-6D8F7191E6FF}"/>
    <cellStyle name="Note 3 2 19 2" xfId="4996" xr:uid="{1DAE81EB-E352-4CFB-8237-403020FC756D}"/>
    <cellStyle name="Note 3 2 2" xfId="2556" xr:uid="{19265DA8-8006-4B48-841A-E92CC159FF1F}"/>
    <cellStyle name="Note 3 2 2 2" xfId="4416" xr:uid="{220D5F8B-F870-46CB-9CBC-11A824339F62}"/>
    <cellStyle name="Note 3 2 3" xfId="2629" xr:uid="{512999E2-AB05-42B0-84A9-49DE5016D5EB}"/>
    <cellStyle name="Note 3 2 3 2" xfId="4488" xr:uid="{D59D7C2D-2B7F-422A-93ED-17295B90F558}"/>
    <cellStyle name="Note 3 2 4" xfId="1774" xr:uid="{BCCC1321-AA81-41AF-B381-C274811A61A9}"/>
    <cellStyle name="Note 3 2 4 2" xfId="3653" xr:uid="{0C724631-4B60-427C-A3B7-A932BDE80501}"/>
    <cellStyle name="Note 3 2 5" xfId="2800" xr:uid="{FF198B76-59D5-4C32-961C-2698417265A0}"/>
    <cellStyle name="Note 3 2 5 2" xfId="4657" xr:uid="{F9EFB42E-BEEF-481C-86A1-C4C03D14CCE6}"/>
    <cellStyle name="Note 3 2 6" xfId="2876" xr:uid="{F7FADA75-4E71-4A8B-AA1B-5DF40ADAFAE1}"/>
    <cellStyle name="Note 3 2 6 2" xfId="4732" xr:uid="{74D685BB-312B-4DBA-9FE0-09923EE6680A}"/>
    <cellStyle name="Note 3 2 7" xfId="2963" xr:uid="{0779F2BD-B7C3-4A69-B38D-A5A31104F469}"/>
    <cellStyle name="Note 3 2 7 2" xfId="4819" xr:uid="{FE04DF8C-276D-46E4-A88C-D5C399DFEABC}"/>
    <cellStyle name="Note 3 2 8" xfId="3051" xr:uid="{F955B2D6-321A-4DB6-8404-E691C27A553F}"/>
    <cellStyle name="Note 3 2 8 2" xfId="4907" xr:uid="{9FB94521-8018-4024-B6D9-C309C1DB82AF}"/>
    <cellStyle name="Note 3 2 9" xfId="3121" xr:uid="{C56D9CB4-5FDE-4BB3-AD4C-363B2BF14973}"/>
    <cellStyle name="Note 3 2 9 2" xfId="4976" xr:uid="{8837D644-9BFD-474A-9EF7-2EB8C640CA5E}"/>
    <cellStyle name="Note 3 20" xfId="3416" xr:uid="{082D6E0B-4169-476D-A4D6-8087105BD825}"/>
    <cellStyle name="Note 3 20 2" xfId="5268" xr:uid="{4AB6A93B-199D-41CC-A11F-824DF963F67D}"/>
    <cellStyle name="Note 3 21" xfId="1670" xr:uid="{BAEC263A-0E10-45A1-90A7-34FE97080DA4}"/>
    <cellStyle name="Note 3 21 2" xfId="3549" xr:uid="{9E84826B-36A9-43BB-A77A-6FCB463B0682}"/>
    <cellStyle name="Note 3 3" xfId="1606" xr:uid="{3A919DEC-C0D9-4E87-90EA-1292874D49F4}"/>
    <cellStyle name="Note 3 3 10" xfId="1915" xr:uid="{78E21AC2-5A70-4928-B8A2-17B366983E28}"/>
    <cellStyle name="Note 3 3 10 2" xfId="3790" xr:uid="{55738137-9126-4FA7-8128-B6C3015EBDE8}"/>
    <cellStyle name="Note 3 3 11" xfId="1963" xr:uid="{A1429BB1-F28D-4058-9CD9-92517E950E75}"/>
    <cellStyle name="Note 3 3 11 2" xfId="3836" xr:uid="{832865B7-2737-476A-A703-F47B51A7302C}"/>
    <cellStyle name="Note 3 3 12" xfId="2558" xr:uid="{47F5A7D8-3F17-4AEB-9A6B-D79838CB238C}"/>
    <cellStyle name="Note 3 3 12 2" xfId="4418" xr:uid="{4A1D4E32-C8B5-48FB-9C8B-16AB25F02F99}"/>
    <cellStyle name="Note 3 3 13" xfId="2920" xr:uid="{DD243F39-ED13-4F84-BCD6-4E7DBF2D12E1}"/>
    <cellStyle name="Note 3 3 13 2" xfId="4776" xr:uid="{AFB68D88-8E66-4CD8-A5D2-DC8343FE7B5F}"/>
    <cellStyle name="Note 3 3 14" xfId="3296" xr:uid="{E448ABC9-C184-4F27-A720-3E3C15EE13BA}"/>
    <cellStyle name="Note 3 3 14 2" xfId="5148" xr:uid="{A7FF442F-BF80-4D44-8ADE-8A05E9AFB342}"/>
    <cellStyle name="Note 3 3 15" xfId="3381" xr:uid="{BFBED08C-584C-4124-96D8-9CAEA6492A8D}"/>
    <cellStyle name="Note 3 3 15 2" xfId="5233" xr:uid="{CA95FB39-4D35-4ABA-9F5F-C87F77180D62}"/>
    <cellStyle name="Note 3 3 16" xfId="2245" xr:uid="{40D8E44D-CBE1-43EC-A5CE-C145371369E7}"/>
    <cellStyle name="Note 3 3 16 2" xfId="4113" xr:uid="{9029ECA0-5839-40D5-98EB-D205F3E929F0}"/>
    <cellStyle name="Note 3 3 17" xfId="2222" xr:uid="{C1782C44-B81D-4F8D-967D-74EAB810CA65}"/>
    <cellStyle name="Note 3 3 17 2" xfId="4090" xr:uid="{5862FB02-4C5B-4EFF-A378-B3F0D742AC57}"/>
    <cellStyle name="Note 3 3 18" xfId="3496" xr:uid="{C8E1B680-C13A-468C-A9D7-89C4A1ADFDDF}"/>
    <cellStyle name="Note 3 3 18 2" xfId="5348" xr:uid="{63FD70B2-401B-49BA-A2B3-30559792C35B}"/>
    <cellStyle name="Note 3 3 19" xfId="3307" xr:uid="{D3DCDB95-E0E9-4D5B-A7FA-EFC2E2E3F210}"/>
    <cellStyle name="Note 3 3 19 2" xfId="5159" xr:uid="{45F25257-CEA4-4865-A116-5A4D86EE3643}"/>
    <cellStyle name="Note 3 3 2" xfId="2571" xr:uid="{8AF7099E-2A1F-4732-8D2C-772A2567E1BC}"/>
    <cellStyle name="Note 3 3 2 2" xfId="4430" xr:uid="{2A854995-785E-4D0E-8304-A36D46CB9DEA}"/>
    <cellStyle name="Note 3 3 3" xfId="2647" xr:uid="{4DC55453-3780-4C72-A06D-8C0849920E88}"/>
    <cellStyle name="Note 3 3 3 2" xfId="4506" xr:uid="{165A8D38-FB3D-41C7-B213-7B40A286C687}"/>
    <cellStyle name="Note 3 3 4" xfId="1755" xr:uid="{4F42E838-8E57-484B-8D22-1E7A18F25364}"/>
    <cellStyle name="Note 3 3 4 2" xfId="3634" xr:uid="{1F2FCAFC-66FE-44DA-8D24-1D39060784DD}"/>
    <cellStyle name="Note 3 3 5" xfId="2815" xr:uid="{DBE135BE-8B16-42C3-8097-871B5786F8AF}"/>
    <cellStyle name="Note 3 3 5 2" xfId="4672" xr:uid="{346317C4-C0C3-45BD-8384-98F18ED7CFE5}"/>
    <cellStyle name="Note 3 3 6" xfId="2896" xr:uid="{D1A1066D-31DF-4B9A-B8DD-0E56DF78AA24}"/>
    <cellStyle name="Note 3 3 6 2" xfId="4752" xr:uid="{F220C32E-F5CE-43C2-B099-9200E6E91212}"/>
    <cellStyle name="Note 3 3 7" xfId="2978" xr:uid="{9C6253ED-8AF4-4F22-A12B-A06CFECD7C2F}"/>
    <cellStyle name="Note 3 3 7 2" xfId="4834" xr:uid="{D474B75F-1ADD-4E97-8EA4-7C4201E8E13A}"/>
    <cellStyle name="Note 3 3 8" xfId="3062" xr:uid="{65D9000A-4592-4D2A-999B-4001514D5868}"/>
    <cellStyle name="Note 3 3 8 2" xfId="4918" xr:uid="{221F4C29-F86A-414B-88F7-E3354F7F5788}"/>
    <cellStyle name="Note 3 3 9" xfId="3133" xr:uid="{458602D8-72F9-4388-94DE-56FEFC832740}"/>
    <cellStyle name="Note 3 3 9 2" xfId="4987" xr:uid="{3417F54E-98B4-42AF-AE05-FB1FF7DB7992}"/>
    <cellStyle name="Note 3 4" xfId="2280" xr:uid="{C1920CE5-B11A-4956-9C05-88EFDEB33D35}"/>
    <cellStyle name="Note 3 4 2" xfId="4148" xr:uid="{D257670F-1330-4240-B470-3571066C03E0}"/>
    <cellStyle name="Note 3 5" xfId="1977" xr:uid="{0E1D8880-B30A-461C-8364-E37F1D5CA1E5}"/>
    <cellStyle name="Note 3 5 2" xfId="3849" xr:uid="{1DCFF82E-EF85-43FA-B7F7-8A64D0A7021C}"/>
    <cellStyle name="Note 3 6" xfId="2048" xr:uid="{4D4F380A-65DF-4520-86BE-07E610BA329A}"/>
    <cellStyle name="Note 3 6 2" xfId="3917" xr:uid="{140BDF88-9B29-4E5D-90B7-8C65DE8261A4}"/>
    <cellStyle name="Note 3 7" xfId="2666" xr:uid="{D0E9ABC4-51EF-4D65-BA52-463E65BA187A}"/>
    <cellStyle name="Note 3 7 2" xfId="4523" xr:uid="{59AD100D-571D-45EC-9C10-707AB18EA533}"/>
    <cellStyle name="Note 3 8" xfId="2085" xr:uid="{3B076AAD-04BD-4FBB-938F-309755F40CA2}"/>
    <cellStyle name="Note 3 8 2" xfId="3954" xr:uid="{9FC7C689-302A-4DA6-8EBC-3CFE510CAB1B}"/>
    <cellStyle name="Note 3 9" xfId="2736" xr:uid="{05875620-87A4-4D7D-9576-82ED847D8140}"/>
    <cellStyle name="Note 3 9 2" xfId="4593" xr:uid="{C8AE8175-27F2-4062-96A6-99AF1024A74C}"/>
    <cellStyle name="Note 4" xfId="1147" xr:uid="{EA89F2CC-9BAF-4625-854A-BD8727C5F443}"/>
    <cellStyle name="Note 4 10" xfId="2905" xr:uid="{AD4D07FF-0ADF-4CE0-8747-CBA8198FF0F4}"/>
    <cellStyle name="Note 4 10 2" xfId="4761" xr:uid="{A5CA8CC0-D5B2-4F2E-A905-8008BEDF1F85}"/>
    <cellStyle name="Note 4 11" xfId="2938" xr:uid="{224EE104-7AD9-47FA-AE81-AF3C110A1852}"/>
    <cellStyle name="Note 4 11 2" xfId="4794" xr:uid="{8EFC9B00-35C9-4948-B997-AC95F719B7A3}"/>
    <cellStyle name="Note 4 12" xfId="1889" xr:uid="{55A9847C-E78E-4ED2-BE5E-CE1A13FC2191}"/>
    <cellStyle name="Note 4 12 2" xfId="3765" xr:uid="{A32D28F6-4B70-4386-A641-9F7EC1C9F9C5}"/>
    <cellStyle name="Note 4 13" xfId="1660" xr:uid="{BCEA1E95-4908-455C-A9C6-3C6EAA430E5E}"/>
    <cellStyle name="Note 4 13 2" xfId="3539" xr:uid="{5F239E95-940D-431B-AFD5-BAFF90FB78E7}"/>
    <cellStyle name="Note 4 14" xfId="2190" xr:uid="{A84E84CA-B4CD-42C0-ADCB-067B70B33665}"/>
    <cellStyle name="Note 4 14 2" xfId="4058" xr:uid="{B72F2EF8-DC79-4359-9BD8-A6EB835987E0}"/>
    <cellStyle name="Note 4 15" xfId="2153" xr:uid="{CCDAE58F-B9C7-4BA2-B9F3-55F68E2C40D3}"/>
    <cellStyle name="Note 4 15 2" xfId="4022" xr:uid="{AA44F889-DA00-416D-81F7-6E91868ADDBD}"/>
    <cellStyle name="Note 4 16" xfId="2040" xr:uid="{C072EF2E-C244-4EFF-A095-09DA7B1D9454}"/>
    <cellStyle name="Note 4 16 2" xfId="3909" xr:uid="{4B858E9D-4238-4DA6-A0CA-F3F49C1FE356}"/>
    <cellStyle name="Note 4 17" xfId="3078" xr:uid="{970829B0-DA07-4EC1-BF63-D09B8BB029EB}"/>
    <cellStyle name="Note 4 17 2" xfId="4933" xr:uid="{6CD05157-96EB-49CF-8908-71B3BED6722F}"/>
    <cellStyle name="Note 4 18" xfId="2484" xr:uid="{E57F102D-FE31-4C75-A21D-B1D17FEBECF8}"/>
    <cellStyle name="Note 4 18 2" xfId="4345" xr:uid="{5BE158FC-72A1-49A8-827C-865F51086583}"/>
    <cellStyle name="Note 4 19" xfId="2437" xr:uid="{C669FD2E-A72B-4F54-A432-F8FB1130C935}"/>
    <cellStyle name="Note 4 19 2" xfId="4298" xr:uid="{E83EB63D-7CA2-4B67-9199-ED3E6FE07368}"/>
    <cellStyle name="Note 4 2" xfId="1587" xr:uid="{70C475D4-3472-4DAC-8576-E00E372AFBFC}"/>
    <cellStyle name="Note 4 2 10" xfId="2521" xr:uid="{86182BAE-1A8F-4929-BECC-77B0C23CA9C2}"/>
    <cellStyle name="Note 4 2 10 2" xfId="4381" xr:uid="{B2A113AF-7FF9-42E3-9866-A092B76DFE65}"/>
    <cellStyle name="Note 4 2 11" xfId="2975" xr:uid="{8E7CED0B-F278-4763-BA21-0E4555F6538D}"/>
    <cellStyle name="Note 4 2 11 2" xfId="4831" xr:uid="{CD85DFCD-E9A1-41E6-AC03-9B0363B300A0}"/>
    <cellStyle name="Note 4 2 12" xfId="1964" xr:uid="{7E6375C8-70A8-4D78-AC16-2E491CDB68D5}"/>
    <cellStyle name="Note 4 2 12 2" xfId="3837" xr:uid="{067F1AF8-9C78-4029-9C04-C2D86913CD3E}"/>
    <cellStyle name="Note 4 2 13" xfId="1975" xr:uid="{45181A7D-A8D3-4307-BDF7-F8EEDFEEA4AD}"/>
    <cellStyle name="Note 4 2 13 2" xfId="3847" xr:uid="{66F39603-89CF-424E-84CB-FFE121DA4CE7}"/>
    <cellStyle name="Note 4 2 14" xfId="3280" xr:uid="{6702A971-054D-456D-9FB4-3E7F4684FADF}"/>
    <cellStyle name="Note 4 2 14 2" xfId="5132" xr:uid="{95C18699-45E0-41FD-A835-C6361850F5C8}"/>
    <cellStyle name="Note 4 2 15" xfId="3365" xr:uid="{C5CA79A3-5535-43EB-B7F2-76151F00474D}"/>
    <cellStyle name="Note 4 2 15 2" xfId="5217" xr:uid="{99D83C44-A591-4051-BD2C-3C923AE4F7B9}"/>
    <cellStyle name="Note 4 2 16" xfId="3306" xr:uid="{FD0D49A2-33F2-4EA1-A0B2-F6ED5FB4A6AD}"/>
    <cellStyle name="Note 4 2 16 2" xfId="5158" xr:uid="{5AEBBD6F-34AD-4F6C-B1F0-76D3DF6D3BB4}"/>
    <cellStyle name="Note 4 2 17" xfId="1701" xr:uid="{778835DB-D7EA-45B6-93D0-EBC2E18FA504}"/>
    <cellStyle name="Note 4 2 17 2" xfId="3580" xr:uid="{371BDFD9-BD3D-49DE-B530-5C84D6407C0E}"/>
    <cellStyle name="Note 4 2 18" xfId="3480" xr:uid="{4324B997-1BA7-4BA1-A3EB-5C7F3FAE31BB}"/>
    <cellStyle name="Note 4 2 18 2" xfId="5332" xr:uid="{4C06CBBD-CBD6-49E5-980F-1ED31538993D}"/>
    <cellStyle name="Note 4 2 19" xfId="1866" xr:uid="{AC54448C-B7D0-467B-95FD-8647B3B737F1}"/>
    <cellStyle name="Note 4 2 19 2" xfId="3744" xr:uid="{F6F02C6B-8F7E-446C-8871-1A1DB60BB185}"/>
    <cellStyle name="Note 4 2 2" xfId="2557" xr:uid="{61A11DE1-BCC1-4645-854C-61D2491FE410}"/>
    <cellStyle name="Note 4 2 2 2" xfId="4417" xr:uid="{59E1DAE6-9855-4F14-994A-450C523F5E33}"/>
    <cellStyle name="Note 4 2 3" xfId="2630" xr:uid="{4B4A84FF-77EE-425C-81B5-6CA20CA6C211}"/>
    <cellStyle name="Note 4 2 3 2" xfId="4489" xr:uid="{6F4AEE9D-1163-4A68-BEB5-A6990662F36E}"/>
    <cellStyle name="Note 4 2 4" xfId="1773" xr:uid="{4DC6FCB3-6539-4176-863F-E93C0481A7A1}"/>
    <cellStyle name="Note 4 2 4 2" xfId="3652" xr:uid="{7EF097FC-4B89-4907-A490-4AD6A7FF7B71}"/>
    <cellStyle name="Note 4 2 5" xfId="2801" xr:uid="{3D26A585-9808-4F94-A948-046F7C4CDA87}"/>
    <cellStyle name="Note 4 2 5 2" xfId="4658" xr:uid="{A83116C6-2326-48FB-919D-1F10A129B5E4}"/>
    <cellStyle name="Note 4 2 6" xfId="2877" xr:uid="{953E5A3F-EB2E-419D-9221-66D89B828691}"/>
    <cellStyle name="Note 4 2 6 2" xfId="4733" xr:uid="{54249766-AFE0-4F80-AA47-AF68EE02CCDB}"/>
    <cellStyle name="Note 4 2 7" xfId="2964" xr:uid="{C9E6CEC3-1A61-4DBA-B5FC-7E8499DD2DC3}"/>
    <cellStyle name="Note 4 2 7 2" xfId="4820" xr:uid="{0A08839A-E3D1-4110-9A80-F2CBDF915D41}"/>
    <cellStyle name="Note 4 2 8" xfId="3052" xr:uid="{DEB44693-6172-4876-AE50-CF43F4F038F9}"/>
    <cellStyle name="Note 4 2 8 2" xfId="4908" xr:uid="{17E657B0-FB78-4211-8806-81AA004D3B55}"/>
    <cellStyle name="Note 4 2 9" xfId="3122" xr:uid="{8B3EE2EA-1089-40F4-8728-2F595CAD56EA}"/>
    <cellStyle name="Note 4 2 9 2" xfId="4977" xr:uid="{55DEF58D-7CEE-48FA-BB42-BD5FF7B8F69C}"/>
    <cellStyle name="Note 4 20" xfId="3417" xr:uid="{64345849-A7EB-483E-AA89-EE944359744B}"/>
    <cellStyle name="Note 4 20 2" xfId="5269" xr:uid="{F4318973-D086-47C4-BF5E-D4BC6CF5984E}"/>
    <cellStyle name="Note 4 21" xfId="3309" xr:uid="{1EA26B4D-932B-4F1F-B32F-0F2751FEA3B9}"/>
    <cellStyle name="Note 4 21 2" xfId="5161" xr:uid="{9BB470C1-1FD5-4645-AFCD-C1E9356D284E}"/>
    <cellStyle name="Note 4 3" xfId="1549" xr:uid="{5B5FD0CD-C72D-4024-A855-040AF2174FF1}"/>
    <cellStyle name="Note 4 3 10" xfId="2017" xr:uid="{DC43DD2C-4E7E-4EF9-A514-59CFF990FDDF}"/>
    <cellStyle name="Note 4 3 10 2" xfId="3887" xr:uid="{99501B42-AAF6-48E7-9C1F-5F7CDC0A2CA0}"/>
    <cellStyle name="Note 4 3 11" xfId="2385" xr:uid="{4D7AF94A-B465-42D0-8B1B-F117EBF41210}"/>
    <cellStyle name="Note 4 3 11 2" xfId="4247" xr:uid="{03E290FA-8EE8-4DB2-AB07-513809EDA549}"/>
    <cellStyle name="Note 4 3 12" xfId="1924" xr:uid="{E0B2DCAC-BDF0-4A7C-AB6D-3B3BF9002271}"/>
    <cellStyle name="Note 4 3 12 2" xfId="3798" xr:uid="{D179EBFF-E410-4C1F-9FB0-92251C4868C3}"/>
    <cellStyle name="Note 4 3 13" xfId="2763" xr:uid="{C3E1B48F-3152-47CA-B2CD-CB4A0B46DA0B}"/>
    <cellStyle name="Note 4 3 13 2" xfId="4620" xr:uid="{719F9910-BFB6-47C8-918A-C96F74907921}"/>
    <cellStyle name="Note 4 3 14" xfId="3243" xr:uid="{10BE7A0D-CE37-4037-89F5-F357318C9197}"/>
    <cellStyle name="Note 4 3 14 2" xfId="5095" xr:uid="{CB2F3EC2-3E71-4C21-9597-BC0BEA73B61E}"/>
    <cellStyle name="Note 4 3 15" xfId="3330" xr:uid="{36D4478A-A538-4128-958E-3DD5CC1AA188}"/>
    <cellStyle name="Note 4 3 15 2" xfId="5182" xr:uid="{F4437219-AAE2-4572-B0DB-4B8145A8743F}"/>
    <cellStyle name="Note 4 3 16" xfId="2382" xr:uid="{6F433210-CEED-4CB3-8BB1-258442849684}"/>
    <cellStyle name="Note 4 3 16 2" xfId="4244" xr:uid="{1E29A045-9D25-4E6E-9F39-8B2C2C4B2AA0}"/>
    <cellStyle name="Note 4 3 17" xfId="2753" xr:uid="{EDF95ABD-26A2-4ACD-B657-98C005A13D23}"/>
    <cellStyle name="Note 4 3 17 2" xfId="4610" xr:uid="{FB3CE49A-D315-4043-ACC4-67DA4C5B1FC7}"/>
    <cellStyle name="Note 4 3 18" xfId="3445" xr:uid="{BF769072-49B3-4E16-9A2A-788305A9EE47}"/>
    <cellStyle name="Note 4 3 18 2" xfId="5297" xr:uid="{90462CF9-9512-4E0A-8C30-9E024FFD02DA}"/>
    <cellStyle name="Note 4 3 19" xfId="2692" xr:uid="{B25EDE46-72ED-470E-ACD3-08DD889B7947}"/>
    <cellStyle name="Note 4 3 19 2" xfId="4549" xr:uid="{27A9C469-181A-46E6-90CD-2A31BB942D98}"/>
    <cellStyle name="Note 4 3 2" xfId="2522" xr:uid="{0A0C36FB-E2CC-45C7-B315-2FF936988ABC}"/>
    <cellStyle name="Note 4 3 2 2" xfId="4382" xr:uid="{CE65CA90-E1D1-481D-ADCE-FC14A6E676FB}"/>
    <cellStyle name="Note 4 3 3" xfId="2592" xr:uid="{CF495133-8C26-4AD0-B1E5-F73684358F3D}"/>
    <cellStyle name="Note 4 3 3 2" xfId="4451" xr:uid="{2464184C-312D-4A36-8DDB-3A3704C7BE7C}"/>
    <cellStyle name="Note 4 3 4" xfId="2426" xr:uid="{1333646E-E495-4F8B-B23B-3B40FBB131EF}"/>
    <cellStyle name="Note 4 3 4 2" xfId="4288" xr:uid="{3F21B898-A46C-4620-9CCD-6D0C8F8C9B38}"/>
    <cellStyle name="Note 4 3 5" xfId="2765" xr:uid="{8D6EA931-0BF4-4C17-AB6A-0E988FF8A047}"/>
    <cellStyle name="Note 4 3 5 2" xfId="4622" xr:uid="{634CD891-9104-49E2-ADBF-FD8133251739}"/>
    <cellStyle name="Note 4 3 6" xfId="2840" xr:uid="{C636B32D-1AC1-4D32-8DC0-07D0598518FB}"/>
    <cellStyle name="Note 4 3 6 2" xfId="4696" xr:uid="{BDCDBB39-DAED-4D0E-B8BF-D6EE7E6B7F94}"/>
    <cellStyle name="Note 4 3 7" xfId="2926" xr:uid="{8C740CAF-84E0-4DCA-B05C-A6AC5DC24B38}"/>
    <cellStyle name="Note 4 3 7 2" xfId="4782" xr:uid="{E175AC63-1E12-4DEB-9156-2426693F9BD2}"/>
    <cellStyle name="Note 4 3 8" xfId="3017" xr:uid="{F25522A1-6C58-4CDD-808A-D80864F3F03D}"/>
    <cellStyle name="Note 4 3 8 2" xfId="4873" xr:uid="{C2A9B7C6-4054-479F-ADC8-3F8C5C2C26D2}"/>
    <cellStyle name="Note 4 3 9" xfId="3084" xr:uid="{63EFDB7F-2E43-458E-A20E-906A22FCE28A}"/>
    <cellStyle name="Note 4 3 9 2" xfId="4939" xr:uid="{F3D9C751-9E1B-4138-8FFB-4E261A78E98A}"/>
    <cellStyle name="Note 4 4" xfId="2281" xr:uid="{A0CB6606-67EB-4174-8D7C-BF0FF23D03A2}"/>
    <cellStyle name="Note 4 4 2" xfId="4149" xr:uid="{D178918F-B184-40E0-BB18-6E8358437CA4}"/>
    <cellStyle name="Note 4 5" xfId="1976" xr:uid="{96AB8CF9-00CB-4E2F-9239-E7A8E81C69B3}"/>
    <cellStyle name="Note 4 5 2" xfId="3848" xr:uid="{564529F3-47E6-496C-B736-537E2F93D183}"/>
    <cellStyle name="Note 4 6" xfId="2047" xr:uid="{D49245A4-210F-4FD4-84F0-BAF21806E425}"/>
    <cellStyle name="Note 4 6 2" xfId="3916" xr:uid="{75CDE074-5414-4D7A-A5CC-CCC64AF5BEF1}"/>
    <cellStyle name="Note 4 7" xfId="2724" xr:uid="{4FB61511-93DC-471E-BD15-A61CFC162BA7}"/>
    <cellStyle name="Note 4 7 2" xfId="4581" xr:uid="{E2927D95-C307-4453-B23B-66AEA5BCDF98}"/>
    <cellStyle name="Note 4 8" xfId="2084" xr:uid="{935B4A19-4607-4F6F-80AA-D1264ECA1DCA}"/>
    <cellStyle name="Note 4 8 2" xfId="3953" xr:uid="{6070D8BB-30A7-41B6-AB30-E07809F15D15}"/>
    <cellStyle name="Note 4 9" xfId="1843" xr:uid="{F081A10D-1D38-4616-ABE1-8E33F975D32C}"/>
    <cellStyle name="Note 4 9 2" xfId="3721" xr:uid="{972C76FB-CDA3-4F98-A672-9C3725FAE59E}"/>
    <cellStyle name="Note 5" xfId="62" xr:uid="{B68A63DD-03A0-454C-8BD7-25DA435351AB}"/>
    <cellStyle name="Note 5 10" xfId="1798" xr:uid="{DC232C9E-F382-4712-8272-33C18BE3186A}"/>
    <cellStyle name="Note 5 10 2" xfId="3677" xr:uid="{C33601CB-A41A-4D5A-AD46-191774C5B710}"/>
    <cellStyle name="Note 5 11" xfId="1781" xr:uid="{C25AB351-FDA6-463D-8686-220A86F7860B}"/>
    <cellStyle name="Note 5 11 2" xfId="3660" xr:uid="{ED5F1528-F2BE-4B6B-A078-B3C03B36CC3E}"/>
    <cellStyle name="Note 5 12" xfId="1666" xr:uid="{76B22B78-A82D-42E5-9C9E-CFE9795DDB09}"/>
    <cellStyle name="Note 5 12 2" xfId="3545" xr:uid="{15C4A4AE-7670-450D-962C-8D9C5BF8835E}"/>
    <cellStyle name="Note 5 13" xfId="3194" xr:uid="{5DC42752-2A25-443E-AED5-B574DDACAB9E}"/>
    <cellStyle name="Note 5 13 2" xfId="5046" xr:uid="{E297C924-E33A-4AB4-BFCF-19A184D585D3}"/>
    <cellStyle name="Note 5 14" xfId="2225" xr:uid="{BCF2896A-4DD6-4D93-A732-4586E43C67A2}"/>
    <cellStyle name="Note 5 14 2" xfId="4093" xr:uid="{376D3EB0-9ADA-4B50-B350-99750BC7C6AB}"/>
    <cellStyle name="Note 5 15" xfId="1664" xr:uid="{6F20A8BA-8535-47E1-8F84-ADF9E086C769}"/>
    <cellStyle name="Note 5 15 2" xfId="3543" xr:uid="{569E45B9-C9C9-48B1-8AFD-C49D4A3F652C}"/>
    <cellStyle name="Note 5 16" xfId="2090" xr:uid="{17AE00D5-ED0F-42D0-A509-F59CCD79DC01}"/>
    <cellStyle name="Note 5 16 2" xfId="3959" xr:uid="{39AE23CF-231E-4B7F-8082-086662020C2B}"/>
    <cellStyle name="Note 5 17" xfId="1799" xr:uid="{FFEF6A1C-A33E-4DED-8C5A-B24994C50405}"/>
    <cellStyle name="Note 5 17 2" xfId="3678" xr:uid="{15572E47-97DD-44C0-9741-DAA0854FA224}"/>
    <cellStyle name="Note 5 18" xfId="3157" xr:uid="{49482BF5-0EB9-48D6-BA29-61E65F1582FF}"/>
    <cellStyle name="Note 5 18 2" xfId="5010" xr:uid="{3B95A5C2-9CD8-4C23-9899-35CFFE2C373F}"/>
    <cellStyle name="Note 5 19" xfId="2743" xr:uid="{D7C7EA4E-F3E8-42A1-B772-F508FDBD0EF8}"/>
    <cellStyle name="Note 5 19 2" xfId="4600" xr:uid="{BC93BEAD-0DB5-440F-BE69-515D8E093580}"/>
    <cellStyle name="Note 5 2" xfId="1667" xr:uid="{F701D678-83A8-486B-901F-4CCC0F9285A7}"/>
    <cellStyle name="Note 5 2 2" xfId="3546" xr:uid="{8322A62E-4C46-4ACA-96D6-B0F98A059E12}"/>
    <cellStyle name="Note 5 3" xfId="2482" xr:uid="{DB58FD1A-CE2E-4DF2-B4BD-18A55A6073DC}"/>
    <cellStyle name="Note 5 3 2" xfId="4343" xr:uid="{8937A158-1310-4BAE-9150-7438DCF04688}"/>
    <cellStyle name="Note 5 4" xfId="1728" xr:uid="{820445B4-CFB2-46E0-84A6-145FA3301705}"/>
    <cellStyle name="Note 5 4 2" xfId="3607" xr:uid="{32757C3E-2454-464E-A457-6D4FAC1BEAB6}"/>
    <cellStyle name="Note 5 5" xfId="2412" xr:uid="{A7B0CB46-1149-43E6-8413-5F7D32287DA2}"/>
    <cellStyle name="Note 5 5 2" xfId="4274" xr:uid="{C059A5C5-FE1A-48E7-B29D-161F790FE21B}"/>
    <cellStyle name="Note 5 6" xfId="1823" xr:uid="{E4AE8E5F-7D99-4414-A1CE-60A1C1872185}"/>
    <cellStyle name="Note 5 6 2" xfId="3701" xr:uid="{9510298B-C5D9-497A-B771-75F02EC99C37}"/>
    <cellStyle name="Note 5 7" xfId="1884" xr:uid="{4CD585D5-585D-4E76-AD21-31E4AF964993}"/>
    <cellStyle name="Note 5 7 2" xfId="3760" xr:uid="{E5EC80B5-E468-4F60-A5D6-09DA058BDB77}"/>
    <cellStyle name="Note 5 8" xfId="2413" xr:uid="{57E54F9D-6674-45B3-8289-205A72AEFC64}"/>
    <cellStyle name="Note 5 8 2" xfId="4275" xr:uid="{2EF5E6E8-2AC7-4B33-8853-3DAB331AAD1D}"/>
    <cellStyle name="Note 5 9" xfId="1969" xr:uid="{C8A8A996-8D83-4AE9-95DE-91FADA0FFFD9}"/>
    <cellStyle name="Note 5 9 2" xfId="3841" xr:uid="{6C43E720-C9BC-4EF6-80C1-491C3321D149}"/>
    <cellStyle name="Note 6" xfId="1528" xr:uid="{9DCB5FE0-8C30-47EC-9D03-EF09D9968658}"/>
    <cellStyle name="Note 6 10" xfId="2468" xr:uid="{709654F6-5281-4C75-81FF-8DCDEAACB593}"/>
    <cellStyle name="Note 6 10 2" xfId="4329" xr:uid="{EB28B30B-4731-4DFE-ABBA-1321722E3AEC}"/>
    <cellStyle name="Note 6 11" xfId="2007" xr:uid="{08BFDF1B-65CC-40E0-86A7-6511B6055146}"/>
    <cellStyle name="Note 6 11 2" xfId="3878" xr:uid="{CC318798-897A-402B-B472-1507982EF060}"/>
    <cellStyle name="Note 6 12" xfId="2297" xr:uid="{3B503F9A-F9B7-4519-9256-B5D67E28A594}"/>
    <cellStyle name="Note 6 12 2" xfId="4165" xr:uid="{47C9B220-AC39-4313-9859-EA5A29FDE757}"/>
    <cellStyle name="Note 6 13" xfId="1803" xr:uid="{84BB61AD-F542-49F5-9C69-2C0F23C0CBB4}"/>
    <cellStyle name="Note 6 13 2" xfId="3682" xr:uid="{05FB63E8-11C2-4D11-950C-84B0113033BB}"/>
    <cellStyle name="Note 6 14" xfId="3228" xr:uid="{4AA6ADC0-DA98-44BB-AE15-515CC113D45B}"/>
    <cellStyle name="Note 6 14 2" xfId="5080" xr:uid="{801B6544-D93B-40DF-A991-ED642E0F5E72}"/>
    <cellStyle name="Note 6 15" xfId="3315" xr:uid="{AE8C6699-CAEC-4F80-A086-7C4C04D77B6B}"/>
    <cellStyle name="Note 6 15 2" xfId="5167" xr:uid="{BFE0AD34-00AA-4EF2-9121-1D65E98BC570}"/>
    <cellStyle name="Note 6 16" xfId="1818" xr:uid="{FA646154-E12F-4BD3-8E7F-99AEB1B6A10C}"/>
    <cellStyle name="Note 6 16 2" xfId="3697" xr:uid="{8AF6B5F8-A39C-4C15-A74B-420CD394F2F3}"/>
    <cellStyle name="Note 6 17" xfId="2745" xr:uid="{84815B55-B5C9-4EF4-ADEE-CA503A1FA722}"/>
    <cellStyle name="Note 6 17 2" xfId="4602" xr:uid="{FAAD63A4-E996-4928-8540-7C57D8C5649C}"/>
    <cellStyle name="Note 6 18" xfId="2306" xr:uid="{BAB4CF96-058F-4607-A6AE-5786F8205260}"/>
    <cellStyle name="Note 6 18 2" xfId="4173" xr:uid="{33674146-5161-4715-9581-334FC51305BB}"/>
    <cellStyle name="Note 6 19" xfId="1859" xr:uid="{AB8B4A73-82B4-4A04-BBB2-D776D8FDC29B}"/>
    <cellStyle name="Note 6 19 2" xfId="3737" xr:uid="{02520EAE-5724-4636-BEC1-393CBA155BE8}"/>
    <cellStyle name="Note 6 2" xfId="2504" xr:uid="{858FAA67-640D-45A3-92F3-2EEC6A431DBF}"/>
    <cellStyle name="Note 6 2 2" xfId="4365" xr:uid="{42900BD7-9A87-4621-A36A-A22932CF1CFB}"/>
    <cellStyle name="Note 6 3" xfId="1644" xr:uid="{4DBFE1C4-7A34-4AF4-9F17-24ADB90121C4}"/>
    <cellStyle name="Note 6 3 2" xfId="3525" xr:uid="{7917EC45-B9CB-4F86-B7BE-FC369501E646}"/>
    <cellStyle name="Note 6 4" xfId="1875" xr:uid="{2C65424A-39D2-4DF6-800A-1F00F385B824}"/>
    <cellStyle name="Note 6 4 2" xfId="3752" xr:uid="{2407D480-57A5-4E9C-AFDF-C2D6C76BCA22}"/>
    <cellStyle name="Note 6 5" xfId="2751" xr:uid="{4745DA05-095B-4BEE-BD2F-1E4DA51CDEE2}"/>
    <cellStyle name="Note 6 5 2" xfId="4608" xr:uid="{39E30F1D-1722-46E1-B5F5-384A88FA034A}"/>
    <cellStyle name="Note 6 6" xfId="1747" xr:uid="{7B652D80-E57A-464D-9C81-5E80FD4F5DCC}"/>
    <cellStyle name="Note 6 6 2" xfId="3626" xr:uid="{4DAA0188-1148-498E-93DC-19ED5E10F4B2}"/>
    <cellStyle name="Note 6 7" xfId="2914" xr:uid="{EBA0A2E9-9D45-4ACE-B18E-073E231F311E}"/>
    <cellStyle name="Note 6 7 2" xfId="4770" xr:uid="{A67FEDE1-1642-4F1E-8702-7BFA6CA86B5D}"/>
    <cellStyle name="Note 6 8" xfId="3005" xr:uid="{262EE9F8-5136-48B3-B79D-F12E4678B8EE}"/>
    <cellStyle name="Note 6 8 2" xfId="4861" xr:uid="{5E821911-0887-4077-AA2A-B59038E78A70}"/>
    <cellStyle name="Note 6 9" xfId="2434" xr:uid="{7CBC2A77-BCD9-41A1-80DA-BF495F49F3E3}"/>
    <cellStyle name="Note 6 9 2" xfId="4295" xr:uid="{B8A620C2-CB75-4C97-B833-7252788E00C4}"/>
    <cellStyle name="Note 7" xfId="1596" xr:uid="{0FDFB558-6603-4C9D-9ABD-1A5977A4EC2B}"/>
    <cellStyle name="Note 7 10" xfId="2293" xr:uid="{D2546D2B-7F44-4CC3-8995-CB4E4115D7CE}"/>
    <cellStyle name="Note 7 10 2" xfId="4161" xr:uid="{76E097A2-D685-4157-9905-64B9D234165F}"/>
    <cellStyle name="Note 7 11" xfId="2347" xr:uid="{AD127BD5-BFA5-48DC-9E88-84B0977BE7A9}"/>
    <cellStyle name="Note 7 11 2" xfId="4212" xr:uid="{D05CC536-BA64-4626-B194-5EA37005B326}"/>
    <cellStyle name="Note 7 12" xfId="2686" xr:uid="{ED8184C2-6620-4887-B7B9-0D313D76719E}"/>
    <cellStyle name="Note 7 12 2" xfId="4543" xr:uid="{E4587BE1-3933-49F9-9BB7-AA8BCE368DC3}"/>
    <cellStyle name="Note 7 13" xfId="3006" xr:uid="{3FD1F115-AB88-4711-862C-1F1AE13BDC7B}"/>
    <cellStyle name="Note 7 13 2" xfId="4862" xr:uid="{28EF3A17-8D4B-4D5D-95EB-679D9FEF4F7F}"/>
    <cellStyle name="Note 7 14" xfId="3288" xr:uid="{D8C8CD8B-BF65-4E00-8131-81E33C0CE3B2}"/>
    <cellStyle name="Note 7 14 2" xfId="5140" xr:uid="{6E4C26C2-45FC-4974-BCF8-A0B61F450279}"/>
    <cellStyle name="Note 7 15" xfId="3373" xr:uid="{3590B109-EED7-4EBA-8053-047321044086}"/>
    <cellStyle name="Note 7 15 2" xfId="5225" xr:uid="{7B0FD9A5-8E4B-4872-83D0-C93928443088}"/>
    <cellStyle name="Note 7 16" xfId="2372" xr:uid="{6569646A-5DF9-4421-92F0-613D2142CBDE}"/>
    <cellStyle name="Note 7 16 2" xfId="4236" xr:uid="{568E8226-7B18-4B51-AD78-FD64850553D1}"/>
    <cellStyle name="Note 7 17" xfId="3411" xr:uid="{1388DEE9-9F0E-4CEA-A84A-810386786A92}"/>
    <cellStyle name="Note 7 17 2" xfId="5263" xr:uid="{B39CCEE4-3D69-474F-888B-21D0DFC8536B}"/>
    <cellStyle name="Note 7 18" xfId="3488" xr:uid="{38C85E7A-8132-4CD4-848D-0E8A82F74045}"/>
    <cellStyle name="Note 7 18 2" xfId="5340" xr:uid="{20AD01E1-713F-43CD-99DF-F88744A81092}"/>
    <cellStyle name="Note 7 19" xfId="3507" xr:uid="{DFF550C8-E2B4-4FAE-AE00-21AAA74E572E}"/>
    <cellStyle name="Note 7 19 2" xfId="5359" xr:uid="{6943374F-F2C4-4587-AA74-1144DFA602C0}"/>
    <cellStyle name="Note 7 2" xfId="2562" xr:uid="{25FE6983-09E2-4BD7-82A3-3785A9420CA9}"/>
    <cellStyle name="Note 7 2 2" xfId="4421" xr:uid="{B003E6AA-8B61-4438-ACD0-2FEEF7BB53E2}"/>
    <cellStyle name="Note 7 3" xfId="2638" xr:uid="{AE0BE799-27CC-47F3-8BED-CB2D3DB149CA}"/>
    <cellStyle name="Note 7 3 2" xfId="4497" xr:uid="{6E391ABB-B710-4FD8-80D4-BFE8AE466D2C}"/>
    <cellStyle name="Note 7 4" xfId="2658" xr:uid="{9430825A-CE4B-4FF3-B0A7-51BD4160C5C6}"/>
    <cellStyle name="Note 7 4 2" xfId="4516" xr:uid="{0D02F12F-9D2C-4422-8FC3-2DC6B3252614}"/>
    <cellStyle name="Note 7 5" xfId="2807" xr:uid="{6445B63E-9A28-4037-A791-9A7EA4FC7489}"/>
    <cellStyle name="Note 7 5 2" xfId="4664" xr:uid="{A62DD73D-A76A-4E46-9CFC-69CCF7E22628}"/>
    <cellStyle name="Note 7 6" xfId="2886" xr:uid="{94E5296B-19D1-477E-B828-9241AD2A9129}"/>
    <cellStyle name="Note 7 6 2" xfId="4742" xr:uid="{6E82D0C3-839C-4349-AEA5-9607D08EFF21}"/>
    <cellStyle name="Note 7 7" xfId="2969" xr:uid="{ABB934AE-8DB2-4582-A320-A6E969612A36}"/>
    <cellStyle name="Note 7 7 2" xfId="4825" xr:uid="{7126B3CB-66FF-4D98-9CB4-7F6A3AF94D84}"/>
    <cellStyle name="Note 7 8" xfId="3054" xr:uid="{832C6B2B-DC2D-4219-BC2A-0BF91CC02032}"/>
    <cellStyle name="Note 7 8 2" xfId="4910" xr:uid="{EE0879AD-1970-4AF9-8372-C47A1CEB8F74}"/>
    <cellStyle name="Note 7 9" xfId="3124" xr:uid="{0C5E7F52-BD69-4E69-8870-EFFF9B47D75E}"/>
    <cellStyle name="Note 7 9 2" xfId="4979" xr:uid="{A2E85D05-8983-488E-AEAB-4A8D630191F6}"/>
    <cellStyle name="Œ…‹æØ‚è [0.00]_ƒ}ƒXƒ^i“¾ˆÓæj" xfId="1148" xr:uid="{6317BB1A-45F8-44D5-A9DB-1765951B2CB9}"/>
    <cellStyle name="Œ…‹æØ‚è_ƒ}ƒXƒ^i“¾ˆÓæj" xfId="1149" xr:uid="{77974E97-A633-4AFC-90D0-61D5E9D55975}"/>
    <cellStyle name="Output" xfId="63" xr:uid="{C3317AD9-3662-4D25-8A53-011DF9122F55}"/>
    <cellStyle name="Output 2" xfId="1150" xr:uid="{695EACA5-A269-47EF-94D8-5BD4B84B0CA4}"/>
    <cellStyle name="Output 3" xfId="1151" xr:uid="{4D8377F5-EBB9-482C-8EF4-4CDFD777E6B9}"/>
    <cellStyle name="Output 3 2" xfId="1588" xr:uid="{AD5C0EA4-4B82-4436-B8A9-60B86C647EF1}"/>
    <cellStyle name="Output 3 2 10" xfId="1943" xr:uid="{135A561C-2F26-4882-B809-F8757C0918D0}"/>
    <cellStyle name="Output 3 2 10 2" xfId="3817" xr:uid="{8E3007E3-D27A-4F36-A0C6-138C371521FA}"/>
    <cellStyle name="Output 3 2 11" xfId="3481" xr:uid="{15B114DA-748B-4297-B0F4-80ACC6A914AD}"/>
    <cellStyle name="Output 3 2 11 2" xfId="5333" xr:uid="{7FE06775-D662-4063-A43A-E39A3787B018}"/>
    <cellStyle name="Output 3 2 12" xfId="3147" xr:uid="{C73F786B-EDCA-4966-B483-8FBE413FD6FA}"/>
    <cellStyle name="Output 3 2 12 2" xfId="5000" xr:uid="{D8106F2E-89A0-450F-8780-416951964372}"/>
    <cellStyle name="Output 3 2 2" xfId="2631" xr:uid="{DEB7B7C1-311A-40F6-AFBD-D83F6C292CC3}"/>
    <cellStyle name="Output 3 2 2 2" xfId="4490" xr:uid="{EC2830E3-E45B-47AC-8AA4-0DC0D77D1734}"/>
    <cellStyle name="Output 3 2 3" xfId="1772" xr:uid="{958CAD2D-8077-44C9-A902-D3B1EB77F4DB}"/>
    <cellStyle name="Output 3 2 3 2" xfId="3651" xr:uid="{C33F1339-7B96-4192-98FB-CC64A2F0044F}"/>
    <cellStyle name="Output 3 2 4" xfId="2878" xr:uid="{7A91FA1B-439B-4B19-BF23-FF4A2CFBA2C9}"/>
    <cellStyle name="Output 3 2 4 2" xfId="4734" xr:uid="{C8344F50-1FED-4C16-80E0-B317A6B59171}"/>
    <cellStyle name="Output 3 2 5" xfId="2505" xr:uid="{664D76A7-B281-4A67-A2B5-3E96BCD97713}"/>
    <cellStyle name="Output 3 2 5 2" xfId="4366" xr:uid="{CC6BCF1E-D884-4F20-BD0F-FA81316AB113}"/>
    <cellStyle name="Output 3 2 6" xfId="1970" xr:uid="{46FB59B8-163D-427A-9583-E259417EB8D6}"/>
    <cellStyle name="Output 3 2 6 2" xfId="3842" xr:uid="{2EA7962A-F4F4-4F2E-B8F5-6762BB35CD00}"/>
    <cellStyle name="Output 3 2 7" xfId="2295" xr:uid="{23F4FA1A-68E1-40F9-8AB2-8B9CE10D4A05}"/>
    <cellStyle name="Output 3 2 7 2" xfId="4163" xr:uid="{7384B55F-8797-437B-A437-37CCD383D4B7}"/>
    <cellStyle name="Output 3 2 8" xfId="3281" xr:uid="{D84ADC3D-E02D-49CD-A8DE-38DBA3136DB2}"/>
    <cellStyle name="Output 3 2 8 2" xfId="5133" xr:uid="{8A07D7E2-E398-46B1-A9A8-3C6C0177B85D}"/>
    <cellStyle name="Output 3 2 9" xfId="3366" xr:uid="{84BF847F-B391-4C83-A7CB-9EEEBB449529}"/>
    <cellStyle name="Output 3 2 9 2" xfId="5218" xr:uid="{5CA2BC25-29F7-46CD-82E8-2B4B8FA76C22}"/>
    <cellStyle name="Output 3 3" xfId="1605" xr:uid="{5FACBBB0-697C-46B7-9A58-1E2FC6A6B0FF}"/>
    <cellStyle name="Output 3 3 10" xfId="2224" xr:uid="{7FB6C8C8-EAC8-44F1-B669-09F2E23D09C1}"/>
    <cellStyle name="Output 3 3 10 2" xfId="4092" xr:uid="{80D7BCFE-BDBF-4094-8E72-2505913C9C5A}"/>
    <cellStyle name="Output 3 3 11" xfId="3495" xr:uid="{07D7B763-6FCF-46C6-BE6F-82D46EC3514B}"/>
    <cellStyle name="Output 3 3 11 2" xfId="5347" xr:uid="{44AE57EA-9675-4429-9459-1744E82203AC}"/>
    <cellStyle name="Output 3 3 12" xfId="1689" xr:uid="{4B6B9952-FD0D-430E-94BA-4D0A0CA04DEE}"/>
    <cellStyle name="Output 3 3 12 2" xfId="3568" xr:uid="{B79C868B-003C-4AB6-AAD6-FF0F0C8C1D03}"/>
    <cellStyle name="Output 3 3 2" xfId="2646" xr:uid="{30AC4EE4-4CFA-4546-9252-2EBDF2658029}"/>
    <cellStyle name="Output 3 3 2 2" xfId="4505" xr:uid="{72D9E4F5-F840-42A8-AB8D-0D402074BF2C}"/>
    <cellStyle name="Output 3 3 3" xfId="1748" xr:uid="{81D4079F-BCF3-4AEE-9285-AFB72FD6FC70}"/>
    <cellStyle name="Output 3 3 3 2" xfId="3627" xr:uid="{C5BF10E3-223E-4549-A87B-9C5B9EB99E61}"/>
    <cellStyle name="Output 3 3 4" xfId="2895" xr:uid="{0B6D7FC4-7784-4744-A3B8-CDD177A30402}"/>
    <cellStyle name="Output 3 3 4 2" xfId="4751" xr:uid="{BC8162DC-96DE-4B38-868A-62F70D8781C5}"/>
    <cellStyle name="Output 3 3 5" xfId="1927" xr:uid="{91C6198A-475D-415E-88B5-38EBFFC93C13}"/>
    <cellStyle name="Output 3 3 5 2" xfId="3801" xr:uid="{3964F35F-5DC9-4C06-A857-E4E373D2BBDC}"/>
    <cellStyle name="Output 3 3 6" xfId="2371" xr:uid="{3339FCFC-9FD8-4FE2-B748-2B6035567548}"/>
    <cellStyle name="Output 3 3 6 2" xfId="4235" xr:uid="{31222A55-C515-4CE0-B4E2-7D57A4A25DA2}"/>
    <cellStyle name="Output 3 3 7" xfId="1802" xr:uid="{A0992D0F-E8E8-4A24-801D-D965401F5D75}"/>
    <cellStyle name="Output 3 3 7 2" xfId="3681" xr:uid="{06DE59BA-912B-4AD1-9FC0-147616DC2168}"/>
    <cellStyle name="Output 3 3 8" xfId="3295" xr:uid="{58B405BC-7038-4871-9051-85C099A3CB4E}"/>
    <cellStyle name="Output 3 3 8 2" xfId="5147" xr:uid="{D3790AF0-8359-4880-9532-794A30675801}"/>
    <cellStyle name="Output 3 3 9" xfId="3380" xr:uid="{73D6A5F2-96CA-4F8E-B967-CF6205F9AAFD}"/>
    <cellStyle name="Output 3 3 9 2" xfId="5232" xr:uid="{7BEDBC71-81ED-4D24-A36E-4482FFB768E5}"/>
    <cellStyle name="Output 4" xfId="1152" xr:uid="{1423BA30-5703-4059-B485-4195974615D2}"/>
    <cellStyle name="Output 4 2" xfId="1589" xr:uid="{D05F8866-7F87-413A-8A61-A1E4DBEAD225}"/>
    <cellStyle name="Output 4 2 10" xfId="1792" xr:uid="{E04019B7-E9D7-4E45-8028-3E5EDF4D143E}"/>
    <cellStyle name="Output 4 2 10 2" xfId="3671" xr:uid="{B0C855F4-A34E-4796-BF1A-D35572AB7890}"/>
    <cellStyle name="Output 4 2 11" xfId="3482" xr:uid="{3107B1B9-299A-4862-A920-8E959D4A87DB}"/>
    <cellStyle name="Output 4 2 11 2" xfId="5334" xr:uid="{08694B69-DA64-4141-803A-843B9EB8FDF3}"/>
    <cellStyle name="Output 4 2 12" xfId="3212" xr:uid="{E5F37EAE-3E84-4AD1-A5F7-23B115D99422}"/>
    <cellStyle name="Output 4 2 12 2" xfId="5064" xr:uid="{2D4837FA-29ED-4A88-9C33-7F4B60653BEA}"/>
    <cellStyle name="Output 4 2 2" xfId="2632" xr:uid="{CD49C2E1-56CF-4147-9F18-4AEAA6F6B807}"/>
    <cellStyle name="Output 4 2 2 2" xfId="4491" xr:uid="{0BA575F5-8166-4806-AC66-DBA0A0A58739}"/>
    <cellStyle name="Output 4 2 3" xfId="1771" xr:uid="{DB24AB7C-08C5-48B1-A351-CE2C907A1A9E}"/>
    <cellStyle name="Output 4 2 3 2" xfId="3650" xr:uid="{597440C1-B1A2-4ACE-B360-640E7AC3BB00}"/>
    <cellStyle name="Output 4 2 4" xfId="2879" xr:uid="{DB460A89-20C4-44E6-9D41-7C74500066DB}"/>
    <cellStyle name="Output 4 2 4 2" xfId="4735" xr:uid="{DFE6863F-1D42-44EF-8F87-99F289C5E6E8}"/>
    <cellStyle name="Output 4 2 5" xfId="2284" xr:uid="{B604C71B-E1B8-4CAA-BFBC-8375784080E1}"/>
    <cellStyle name="Output 4 2 5 2" xfId="4152" xr:uid="{B1A004C6-FDCF-48E5-9139-3CD3661B8DAE}"/>
    <cellStyle name="Output 4 2 6" xfId="2984" xr:uid="{E085A7B1-63A2-405D-81AB-E0330803F5F0}"/>
    <cellStyle name="Output 4 2 6 2" xfId="4840" xr:uid="{E609C353-57F1-4F85-984D-5BC19F8B5BE4}"/>
    <cellStyle name="Output 4 2 7" xfId="1880" xr:uid="{B4FEF465-EA3B-4E55-946A-0782E5B14FAB}"/>
    <cellStyle name="Output 4 2 7 2" xfId="3757" xr:uid="{F10DEEE6-23CE-40D2-A1B8-AA70CA58BBD0}"/>
    <cellStyle name="Output 4 2 8" xfId="3282" xr:uid="{8C3E0019-9254-4AAC-AA5A-82BB37E66E76}"/>
    <cellStyle name="Output 4 2 8 2" xfId="5134" xr:uid="{0E937295-B58C-4E83-BC86-D450F8F4F353}"/>
    <cellStyle name="Output 4 2 9" xfId="3367" xr:uid="{A5B1FCFC-90E4-4043-9501-A9DFDC8B7395}"/>
    <cellStyle name="Output 4 2 9 2" xfId="5219" xr:uid="{A1466D98-6144-45E2-8B68-25886E1AC398}"/>
    <cellStyle name="Output 4 3" xfId="1548" xr:uid="{8E74584D-1A46-4B00-8ABE-8CF3F52A729C}"/>
    <cellStyle name="Output 4 3 10" xfId="1919" xr:uid="{3910EEDD-BDB2-4E09-AA42-D8D547439915}"/>
    <cellStyle name="Output 4 3 10 2" xfId="3794" xr:uid="{36BA88F9-8701-442E-912A-BBB3ED50F5C2}"/>
    <cellStyle name="Output 4 3 11" xfId="3444" xr:uid="{4DADACE4-8C7C-438B-B482-731E85D4DB7C}"/>
    <cellStyle name="Output 4 3 11 2" xfId="5296" xr:uid="{0AEA3F6F-E4E1-47FE-9F6A-EA23BB6BA4CB}"/>
    <cellStyle name="Output 4 3 12" xfId="2230" xr:uid="{3FB38222-593D-4D6B-9DD0-987DB86C4961}"/>
    <cellStyle name="Output 4 3 12 2" xfId="4098" xr:uid="{369C844D-FCE2-4DB8-99AB-53EB4B80E7F5}"/>
    <cellStyle name="Output 4 3 2" xfId="2591" xr:uid="{1ABAF564-6EA5-402A-B1C3-2835DF68035C}"/>
    <cellStyle name="Output 4 3 2 2" xfId="4450" xr:uid="{E6482C98-2FDE-4B6F-AF06-39AC956262AE}"/>
    <cellStyle name="Output 4 3 3" xfId="1745" xr:uid="{DE61E8E7-8D21-4690-ADE2-D59AA37BAF28}"/>
    <cellStyle name="Output 4 3 3 2" xfId="3624" xr:uid="{33E013C1-F4F4-485A-8B5B-5DF9CBF0F13D}"/>
    <cellStyle name="Output 4 3 4" xfId="2839" xr:uid="{7C21E9B7-58E0-48D3-8359-4209D883F330}"/>
    <cellStyle name="Output 4 3 4 2" xfId="4695" xr:uid="{0559F65B-E31A-46BA-817F-5017547BAA3B}"/>
    <cellStyle name="Output 4 3 5" xfId="1708" xr:uid="{314101CF-EEC3-4C90-9C87-563570D2FAC2}"/>
    <cellStyle name="Output 4 3 5 2" xfId="3587" xr:uid="{656E9AD4-DF20-4ECB-9209-83BD6BBA7BE0}"/>
    <cellStyle name="Output 4 3 6" xfId="1949" xr:uid="{4F19D8F9-E1E1-4043-932A-BA5F0D8EC050}"/>
    <cellStyle name="Output 4 3 6 2" xfId="3823" xr:uid="{7533B6FB-017D-406F-B1B0-E6EF73E489C1}"/>
    <cellStyle name="Output 4 3 7" xfId="2657" xr:uid="{6CDD30AC-4C79-44C4-900F-C8275D2B93C9}"/>
    <cellStyle name="Output 4 3 7 2" xfId="4515" xr:uid="{43A9099C-296E-43A3-8E72-2495CA542FFF}"/>
    <cellStyle name="Output 4 3 8" xfId="3242" xr:uid="{8E75ABD9-C232-4DB6-8A1B-4EE369AD8EEC}"/>
    <cellStyle name="Output 4 3 8 2" xfId="5094" xr:uid="{4246F521-691A-474C-9D1A-BE4F47374A4B}"/>
    <cellStyle name="Output 4 3 9" xfId="3329" xr:uid="{874CF7A6-CB41-41B9-9D62-78B25AF46868}"/>
    <cellStyle name="Output 4 3 9 2" xfId="5181" xr:uid="{ED11595C-47B7-4B1B-A38B-329B7F959A0A}"/>
    <cellStyle name="Output 5" xfId="1529" xr:uid="{E7E30037-7F2C-46F3-8185-E58DEABE3C25}"/>
    <cellStyle name="Output 5 10" xfId="2194" xr:uid="{82976A3D-58CF-489B-BA52-CBC92C700441}"/>
    <cellStyle name="Output 5 10 2" xfId="4062" xr:uid="{EA5AAE3D-BD19-4D8C-8219-CCAA5EF3DC64}"/>
    <cellStyle name="Output 5 11" xfId="2401" xr:uid="{B688E01B-175B-4263-8085-4E226A09A640}"/>
    <cellStyle name="Output 5 11 2" xfId="4263" xr:uid="{22446CDC-5CF1-4F14-A797-7680EC2EBF8C}"/>
    <cellStyle name="Output 5 12" xfId="2186" xr:uid="{F4197E89-4376-4E82-A95A-99E9DAE8C73B}"/>
    <cellStyle name="Output 5 12 2" xfId="4054" xr:uid="{8FA27573-31F8-49D4-9D07-F77D3588104F}"/>
    <cellStyle name="Output 5 2" xfId="1762" xr:uid="{2856BA76-D32E-4AD9-BF51-C96B41A9DE2B}"/>
    <cellStyle name="Output 5 2 2" xfId="3641" xr:uid="{00E88C6A-E9F8-41C0-BC22-EB64DAA1B7CE}"/>
    <cellStyle name="Output 5 3" xfId="1683" xr:uid="{BEDA93C2-A39F-4911-9F55-E9C553190B8C}"/>
    <cellStyle name="Output 5 3 2" xfId="3562" xr:uid="{F423F8A5-417F-4834-9E25-D66BF6123BA2}"/>
    <cellStyle name="Output 5 4" xfId="1695" xr:uid="{E659207E-C781-442B-975A-AE784575BB69}"/>
    <cellStyle name="Output 5 4 2" xfId="3574" xr:uid="{21B2C4FD-8850-4379-B6FD-6C889DA70F69}"/>
    <cellStyle name="Output 5 5" xfId="1910" xr:uid="{BB6D80FA-010F-4AE7-B3C5-ADB009ADE4C7}"/>
    <cellStyle name="Output 5 5 2" xfId="3785" xr:uid="{D492983E-5037-4E82-93BD-B56533F3928D}"/>
    <cellStyle name="Output 5 6" xfId="2712" xr:uid="{C68D02C3-E02E-48D2-ABD9-CEF0209528CE}"/>
    <cellStyle name="Output 5 6 2" xfId="4569" xr:uid="{9B6546E5-6DE3-4659-BBCA-2B643D24D4CD}"/>
    <cellStyle name="Output 5 7" xfId="2725" xr:uid="{F41F88F6-743E-4BCD-BF60-7448066F6B6D}"/>
    <cellStyle name="Output 5 7 2" xfId="4582" xr:uid="{A032BD90-EF55-4526-9E7E-843C1DD58D2C}"/>
    <cellStyle name="Output 5 8" xfId="3229" xr:uid="{909DB057-425E-4477-A689-B563775EF01C}"/>
    <cellStyle name="Output 5 8 2" xfId="5081" xr:uid="{C1DAA577-963B-41D4-973E-A6C998FDEA83}"/>
    <cellStyle name="Output 5 9" xfId="3316" xr:uid="{2B8ADBAA-32B6-4C7D-8733-4664D28A8D21}"/>
    <cellStyle name="Output 5 9 2" xfId="5168" xr:uid="{792F5064-8771-4DE4-B007-B8928AB693B5}"/>
    <cellStyle name="Output 6" xfId="1600" xr:uid="{D8EAF5DB-4B57-4EF4-B95A-F2ECD2CC5EA5}"/>
    <cellStyle name="Output 6 10" xfId="2232" xr:uid="{42F6C98D-9CF3-481F-9259-488D7FE84C95}"/>
    <cellStyle name="Output 6 10 2" xfId="4100" xr:uid="{33E9F7D0-99C5-449D-9B3B-4C84DE26195F}"/>
    <cellStyle name="Output 6 11" xfId="3492" xr:uid="{9B79B795-40DF-463D-AB46-3FB6B2C18018}"/>
    <cellStyle name="Output 6 11 2" xfId="5344" xr:uid="{768231EA-9CFC-4277-826F-C668A991596F}"/>
    <cellStyle name="Output 6 12" xfId="3158" xr:uid="{5E70498E-11B0-4E27-B5D9-0D5C8D9322F1}"/>
    <cellStyle name="Output 6 12 2" xfId="5011" xr:uid="{4AFBA5B9-820D-49E7-B801-2F1DA7E1382A}"/>
    <cellStyle name="Output 6 2" xfId="2642" xr:uid="{2A72DC30-13F5-4F3B-B487-D9BB14EDED92}"/>
    <cellStyle name="Output 6 2 2" xfId="4501" xr:uid="{65FC4A65-A98C-4744-8E51-AA19B032B7C2}"/>
    <cellStyle name="Output 6 3" xfId="1854" xr:uid="{F85FA6A5-CD45-41B4-8685-4A5DAA068136}"/>
    <cellStyle name="Output 6 3 2" xfId="3732" xr:uid="{9EC0F6C3-9B33-4643-8722-23777EBD0E5E}"/>
    <cellStyle name="Output 6 4" xfId="2890" xr:uid="{04729090-6194-4CE9-AB91-363987A38A9B}"/>
    <cellStyle name="Output 6 4 2" xfId="4746" xr:uid="{6EA01C27-29E9-48A8-8145-824254D15E06}"/>
    <cellStyle name="Output 6 5" xfId="2405" xr:uid="{938EE201-F34B-47B9-BDBF-701CE2F974D3}"/>
    <cellStyle name="Output 6 5 2" xfId="4267" xr:uid="{540B7F7F-BE61-41C5-A7C2-9710B021B68B}"/>
    <cellStyle name="Output 6 6" xfId="2396" xr:uid="{244AB64A-1489-49FF-8BEA-838A9E23F18F}"/>
    <cellStyle name="Output 6 6 2" xfId="4258" xr:uid="{09CECA11-812D-4FBE-AD8A-1AEE9C63AFCA}"/>
    <cellStyle name="Output 6 7" xfId="2891" xr:uid="{1CC09A3E-18BE-476A-A484-487DAE964A29}"/>
    <cellStyle name="Output 6 7 2" xfId="4747" xr:uid="{0C3541A5-5CC2-4E68-86C6-77D9C76CB8CA}"/>
    <cellStyle name="Output 6 8" xfId="3292" xr:uid="{AB032724-9A7D-4BE2-AEEB-E8DB2F61D616}"/>
    <cellStyle name="Output 6 8 2" xfId="5144" xr:uid="{D5B0FBCF-8344-4A8A-9396-94193DFEDFE0}"/>
    <cellStyle name="Output 6 9" xfId="3377" xr:uid="{AF05F29C-2FD1-4AF4-B0AE-30545ED5EBF9}"/>
    <cellStyle name="Output 6 9 2" xfId="5229" xr:uid="{4DA1B37A-A2C8-4AFA-B8AA-53F0D0BD9DC1}"/>
    <cellStyle name="Percent [0]" xfId="1153" xr:uid="{DA601B6E-D32D-4F1A-9F92-84AB005757B6}"/>
    <cellStyle name="Percent [00]" xfId="1154" xr:uid="{D79CB419-440C-4458-B91E-125D7D471264}"/>
    <cellStyle name="Percent [2]" xfId="1155" xr:uid="{30B34226-2746-41A5-80BE-B1B0C92E4C37}"/>
    <cellStyle name="Percent 2" xfId="1156" xr:uid="{20FD6B7B-4D0B-488D-A921-CE5534A2A132}"/>
    <cellStyle name="PrePop Currency (0)" xfId="1157" xr:uid="{62B237F8-F36E-47BA-AC86-74E5A4BD8A26}"/>
    <cellStyle name="PrePop Currency (2)" xfId="1158" xr:uid="{56584E26-B58E-415F-ABE2-AEC96F3AB911}"/>
    <cellStyle name="PrePop Units (0)" xfId="1159" xr:uid="{B44CBEC9-61F1-46DD-AF4F-68C65E23C423}"/>
    <cellStyle name="PrePop Units (1)" xfId="1160" xr:uid="{64BD5EEA-B6F4-4902-9523-D56B3E8EEC13}"/>
    <cellStyle name="PrePop Units (2)" xfId="1161" xr:uid="{D6947426-7A8A-48DA-AFD7-3EBF9E11B002}"/>
    <cellStyle name="SAPBEXchaText" xfId="1162" xr:uid="{ABDB23F0-E945-45CB-8B32-985ED49F3946}"/>
    <cellStyle name="SAPBEXchaText 2" xfId="1590" xr:uid="{3ADD85FC-0253-4942-91A6-AE66C434072F}"/>
    <cellStyle name="SAPBEXchaText 2 10" xfId="2669" xr:uid="{B2829F7E-8554-4A95-BA00-3FC267B96526}"/>
    <cellStyle name="SAPBEXchaText 2 10 2" xfId="4526" xr:uid="{43770191-8478-421B-878D-FD7EE1BAE777}"/>
    <cellStyle name="SAPBEXchaText 2 11" xfId="3483" xr:uid="{F839DB9C-CCD9-4B22-9642-F1F5C41ABFE2}"/>
    <cellStyle name="SAPBEXchaText 2 11 2" xfId="5335" xr:uid="{133F88A3-18C3-4D4B-8084-97FDA78372FF}"/>
    <cellStyle name="SAPBEXchaText 2 12" xfId="2402" xr:uid="{3ADA48C6-6B77-4B6F-B7C9-AA751DC5D92C}"/>
    <cellStyle name="SAPBEXchaText 2 12 2" xfId="4264" xr:uid="{6B473EE2-01F1-4271-833F-14A2EE2752C4}"/>
    <cellStyle name="SAPBEXchaText 2 2" xfId="2633" xr:uid="{EB46B057-347A-43D4-9094-6617010F500C}"/>
    <cellStyle name="SAPBEXchaText 2 2 2" xfId="4492" xr:uid="{75193522-FF54-4BE6-B345-4F6C9FAE1A5F}"/>
    <cellStyle name="SAPBEXchaText 2 3" xfId="1770" xr:uid="{A0F58DDD-26DE-437C-A00A-B40AB24BB5AF}"/>
    <cellStyle name="SAPBEXchaText 2 3 2" xfId="3649" xr:uid="{3EC7CE3C-CC51-4DBF-B1CE-C03BDF74C380}"/>
    <cellStyle name="SAPBEXchaText 2 4" xfId="2880" xr:uid="{9C0C4AA3-E13D-43A3-88E3-74DC5DD2191F}"/>
    <cellStyle name="SAPBEXchaText 2 4 2" xfId="4736" xr:uid="{FE1F990D-E160-43F9-B17E-8F6C5295F155}"/>
    <cellStyle name="SAPBEXchaText 2 5" xfId="1786" xr:uid="{1B5735E7-25E6-4CAA-9664-40B12DAB9BFA}"/>
    <cellStyle name="SAPBEXchaText 2 5 2" xfId="3665" xr:uid="{F7F15C0A-3E2A-4DD7-9B93-329F7AE03554}"/>
    <cellStyle name="SAPBEXchaText 2 6" xfId="2993" xr:uid="{3B2373C7-F9A0-44FD-A722-5DFCFC211774}"/>
    <cellStyle name="SAPBEXchaText 2 6 2" xfId="4849" xr:uid="{D6198FE9-AA23-4D7A-B415-2206BF4137EF}"/>
    <cellStyle name="SAPBEXchaText 2 7" xfId="1942" xr:uid="{E21FCBC8-FB76-44A2-A60E-6FC7095CC5C4}"/>
    <cellStyle name="SAPBEXchaText 2 7 2" xfId="3816" xr:uid="{3B885323-37F9-479F-B3C1-329B5BD56812}"/>
    <cellStyle name="SAPBEXchaText 2 8" xfId="3283" xr:uid="{ECDADCF8-86B5-4DDE-996F-F20B47F427D2}"/>
    <cellStyle name="SAPBEXchaText 2 8 2" xfId="5135" xr:uid="{1D253022-2602-468D-BDDC-9B91D5DA18C4}"/>
    <cellStyle name="SAPBEXchaText 2 9" xfId="3368" xr:uid="{F40C05DE-3819-4CE2-818A-3421E2D2EA50}"/>
    <cellStyle name="SAPBEXchaText 2 9 2" xfId="5220" xr:uid="{5A1C4F30-0ABF-4485-8998-89C76E016BBE}"/>
    <cellStyle name="SAPBEXchaText 3" xfId="1547" xr:uid="{D8A05FD4-F6C4-45B4-BE20-4CB9133D0898}"/>
    <cellStyle name="SAPBEXchaText 3 10" xfId="1711" xr:uid="{BEE55276-7763-42E5-A458-949C6A7501F2}"/>
    <cellStyle name="SAPBEXchaText 3 10 2" xfId="3590" xr:uid="{1DB4E07B-D087-412A-8B25-2459DCF22245}"/>
    <cellStyle name="SAPBEXchaText 3 11" xfId="3443" xr:uid="{0B24364C-82C6-483E-BF00-D19CC1997CDE}"/>
    <cellStyle name="SAPBEXchaText 3 11 2" xfId="5295" xr:uid="{053CFEEF-1790-4D5F-AB52-C2B986F2A4DC}"/>
    <cellStyle name="SAPBEXchaText 3 12" xfId="2137" xr:uid="{FDB3B8AF-B146-40D5-90B5-CCB9152D4EDC}"/>
    <cellStyle name="SAPBEXchaText 3 12 2" xfId="4006" xr:uid="{598C4678-5D5B-43EE-B435-0C21DB8F66E7}"/>
    <cellStyle name="SAPBEXchaText 3 2" xfId="2590" xr:uid="{8BDB6165-C0DD-41B3-B9A5-D337EB4F525C}"/>
    <cellStyle name="SAPBEXchaText 3 2 2" xfId="4449" xr:uid="{CC13C9CD-23AC-4772-BB18-1363FBC469C1}"/>
    <cellStyle name="SAPBEXchaText 3 3" xfId="2419" xr:uid="{BB1C9FA9-13C6-4504-B789-59B72D5D4F79}"/>
    <cellStyle name="SAPBEXchaText 3 3 2" xfId="4281" xr:uid="{FE8E4E1C-55CF-4ED9-9E88-48DB9D2C2E43}"/>
    <cellStyle name="SAPBEXchaText 3 4" xfId="2838" xr:uid="{D0874786-6384-4A59-86B0-FC933132C33D}"/>
    <cellStyle name="SAPBEXchaText 3 4 2" xfId="4694" xr:uid="{3D5ED38C-BE90-472E-9CB5-D194CCAB891C}"/>
    <cellStyle name="SAPBEXchaText 3 5" xfId="2005" xr:uid="{6AC0301E-F378-4554-BE44-5B29F1996E14}"/>
    <cellStyle name="SAPBEXchaText 3 5 2" xfId="3877" xr:uid="{9E6DA94F-E124-49C0-83BA-7BA264FCF359}"/>
    <cellStyle name="SAPBEXchaText 3 6" xfId="2060" xr:uid="{ED0CF781-9AA1-4741-92CF-B71A5776E5E4}"/>
    <cellStyle name="SAPBEXchaText 3 6 2" xfId="3929" xr:uid="{1A540051-E88E-41C1-BA92-D442207041FD}"/>
    <cellStyle name="SAPBEXchaText 3 7" xfId="3072" xr:uid="{308D1EB3-367E-4E9F-83E1-3831A4B000AE}"/>
    <cellStyle name="SAPBEXchaText 3 7 2" xfId="4928" xr:uid="{70C74EC7-8543-4976-8C1F-75690D0CA473}"/>
    <cellStyle name="SAPBEXchaText 3 8" xfId="3241" xr:uid="{499850A1-C5F2-425E-9385-426A53171DEA}"/>
    <cellStyle name="SAPBEXchaText 3 8 2" xfId="5093" xr:uid="{FED529AD-BD8D-406D-AE06-017D9FC949EA}"/>
    <cellStyle name="SAPBEXchaText 3 9" xfId="3328" xr:uid="{A11250BA-ECE1-4D72-9FE3-5BB35E4BFCD9}"/>
    <cellStyle name="SAPBEXchaText 3 9 2" xfId="5180" xr:uid="{F7107A2C-9ADF-4B69-9138-55F23965AAE9}"/>
    <cellStyle name="SAPBEXstdData" xfId="1163" xr:uid="{35D68BE5-0021-459C-A5A0-9805D6CDA50F}"/>
    <cellStyle name="SAPBEXstdData 2" xfId="1591" xr:uid="{AF11173F-8B25-45DD-98AD-6AA9401F119A}"/>
    <cellStyle name="SAPBEXstdData 2 10" xfId="2696" xr:uid="{7031CE85-1C75-4524-8515-B00C3A7ED84B}"/>
    <cellStyle name="SAPBEXstdData 2 10 2" xfId="4553" xr:uid="{86D664F1-3EC5-497D-8483-8E14577E6EB8}"/>
    <cellStyle name="SAPBEXstdData 2 11" xfId="3484" xr:uid="{E80D4457-7EDB-4764-855A-D101D15999AC}"/>
    <cellStyle name="SAPBEXstdData 2 11 2" xfId="5336" xr:uid="{5E3722E3-3F0A-4278-94F5-2F3B7F923A03}"/>
    <cellStyle name="SAPBEXstdData 2 12" xfId="1918" xr:uid="{A1D77091-58E7-4071-8249-9B3FB64BFD2C}"/>
    <cellStyle name="SAPBEXstdData 2 12 2" xfId="3793" xr:uid="{C6BF47FF-8D63-4FC3-8BB2-2DF11FBD77D7}"/>
    <cellStyle name="SAPBEXstdData 2 2" xfId="2634" xr:uid="{CB8CD18A-1BBC-47E4-88A0-A40888D1C0DE}"/>
    <cellStyle name="SAPBEXstdData 2 2 2" xfId="4493" xr:uid="{E658AB39-BAE3-4871-8F16-9095F0444A36}"/>
    <cellStyle name="SAPBEXstdData 2 3" xfId="2457" xr:uid="{989DE534-E99C-460D-80B6-C4B43DDB1717}"/>
    <cellStyle name="SAPBEXstdData 2 3 2" xfId="4318" xr:uid="{A3F3B258-9B4A-4B39-B18C-EC89D4547F6A}"/>
    <cellStyle name="SAPBEXstdData 2 4" xfId="2881" xr:uid="{B110CB5A-AF37-47CA-83DE-7005631B0667}"/>
    <cellStyle name="SAPBEXstdData 2 4 2" xfId="4737" xr:uid="{079B4381-1952-48FE-BCD5-539BD33CBDFD}"/>
    <cellStyle name="SAPBEXstdData 2 5" xfId="1693" xr:uid="{BC289F92-770F-44CA-840D-79885998CDA0}"/>
    <cellStyle name="SAPBEXstdData 2 5 2" xfId="3572" xr:uid="{6D564DD0-CAD5-4783-AE4E-EF248E00DB46}"/>
    <cellStyle name="SAPBEXstdData 2 6" xfId="2362" xr:uid="{BBEE1F87-8F04-4717-88AD-F57764CD289E}"/>
    <cellStyle name="SAPBEXstdData 2 6 2" xfId="4226" xr:uid="{A77DE439-EB3F-4975-BDB2-64F52FB93316}"/>
    <cellStyle name="SAPBEXstdData 2 7" xfId="1926" xr:uid="{672ADC91-D528-4319-9830-7E90E306944C}"/>
    <cellStyle name="SAPBEXstdData 2 7 2" xfId="3800" xr:uid="{2D35E41D-4097-441A-9A2B-D339406A7FCD}"/>
    <cellStyle name="SAPBEXstdData 2 8" xfId="3284" xr:uid="{FE7F8957-00CC-4693-B7D7-3AA7BACB2795}"/>
    <cellStyle name="SAPBEXstdData 2 8 2" xfId="5136" xr:uid="{7184BAE5-7299-4913-B77B-3F58A091202B}"/>
    <cellStyle name="SAPBEXstdData 2 9" xfId="3369" xr:uid="{F4A005FF-CE0C-4645-9B98-7056B5309877}"/>
    <cellStyle name="SAPBEXstdData 2 9 2" xfId="5221" xr:uid="{4CF9C7C2-FF56-4430-92AC-4239DD4E235D}"/>
    <cellStyle name="SAPBEXstdData 3" xfId="1546" xr:uid="{964112BE-9007-4FD2-9273-4571F2119CCC}"/>
    <cellStyle name="SAPBEXstdData 3 10" xfId="2021" xr:uid="{1465EA4F-5FD6-499E-9730-8276A462CDC8}"/>
    <cellStyle name="SAPBEXstdData 3 10 2" xfId="3891" xr:uid="{CC65ECE3-3264-4F1C-91B5-0DA836B7BEAE}"/>
    <cellStyle name="SAPBEXstdData 3 11" xfId="3442" xr:uid="{032EB605-94DF-4FB4-9DD9-F6CCFBD9545C}"/>
    <cellStyle name="SAPBEXstdData 3 11 2" xfId="5294" xr:uid="{A7C6310B-CF10-495A-9FAA-687C79FD6D8F}"/>
    <cellStyle name="SAPBEXstdData 3 12" xfId="2398" xr:uid="{09A8F049-F55F-4144-BEFA-B99D0D21E362}"/>
    <cellStyle name="SAPBEXstdData 3 12 2" xfId="4260" xr:uid="{E8738145-703F-4DAA-9B34-51A3A32A79CF}"/>
    <cellStyle name="SAPBEXstdData 3 2" xfId="2589" xr:uid="{E2FD3828-53E9-4022-82BF-4C6666EBA4EE}"/>
    <cellStyle name="SAPBEXstdData 3 2 2" xfId="4448" xr:uid="{FD998F40-DC6C-40B1-B802-B07040DD02F7}"/>
    <cellStyle name="SAPBEXstdData 3 3" xfId="1730" xr:uid="{5D89B43A-1692-489C-8B47-A65D6EACC970}"/>
    <cellStyle name="SAPBEXstdData 3 3 2" xfId="3609" xr:uid="{098825E4-985D-4E8E-86E9-781316E26F45}"/>
    <cellStyle name="SAPBEXstdData 3 4" xfId="2837" xr:uid="{AF216ADA-8C5C-4A28-9B4D-A673E4D267CB}"/>
    <cellStyle name="SAPBEXstdData 3 4 2" xfId="4693" xr:uid="{3FD40E8B-DA02-429D-98AC-F17E7432A904}"/>
    <cellStyle name="SAPBEXstdData 3 5" xfId="1727" xr:uid="{91B83B59-A156-4258-8CD6-11F5A5392594}"/>
    <cellStyle name="SAPBEXstdData 3 5 2" xfId="3606" xr:uid="{6F18BD88-0132-46E9-B5BF-EA388AED4B4F}"/>
    <cellStyle name="SAPBEXstdData 3 6" xfId="2014" xr:uid="{AAAA92BD-48BA-4A7E-8E00-817DA2908CAE}"/>
    <cellStyle name="SAPBEXstdData 3 6 2" xfId="3884" xr:uid="{C206439F-BFE3-4AF4-9CC2-7CD4E94CA28A}"/>
    <cellStyle name="SAPBEXstdData 3 7" xfId="2344" xr:uid="{FD01CF50-C906-4583-9869-3B79592116B6}"/>
    <cellStyle name="SAPBEXstdData 3 7 2" xfId="4209" xr:uid="{1424931E-02DD-46EA-B6DD-35540A98E34E}"/>
    <cellStyle name="SAPBEXstdData 3 8" xfId="3240" xr:uid="{42457F21-F295-4470-916A-76659BE7D7C2}"/>
    <cellStyle name="SAPBEXstdData 3 8 2" xfId="5092" xr:uid="{1BE607F9-BFF5-43C6-9F79-8C96D1B714AC}"/>
    <cellStyle name="SAPBEXstdData 3 9" xfId="3327" xr:uid="{0558E699-6496-4964-8E9B-788046F34310}"/>
    <cellStyle name="SAPBEXstdData 3 9 2" xfId="5179" xr:uid="{5D569D50-5591-490B-90DF-C7BEE91B66A6}"/>
    <cellStyle name="SAPBEXstdItem" xfId="6" xr:uid="{4D2E5270-A8B0-48C2-972E-C9E48FADE785}"/>
    <cellStyle name="SAPBEXstdItem 2" xfId="1592" xr:uid="{B4D8B7E4-FD9C-4939-99BE-D00349F0C34D}"/>
    <cellStyle name="SAPBEXstdItem 2 10" xfId="1767" xr:uid="{A9DEB476-466C-45D9-8FF4-C2854CD0D7ED}"/>
    <cellStyle name="SAPBEXstdItem 2 10 2" xfId="3646" xr:uid="{984D9AA2-5808-4EC1-8828-F5BC586A9097}"/>
    <cellStyle name="SAPBEXstdItem 2 11" xfId="3485" xr:uid="{5BE804D0-D21B-41A1-87D0-BF5F527A296B}"/>
    <cellStyle name="SAPBEXstdItem 2 11 2" xfId="5337" xr:uid="{71905E4F-00C1-4E1A-948E-D0A85366AE89}"/>
    <cellStyle name="SAPBEXstdItem 2 12" xfId="1797" xr:uid="{515F9888-F833-4DB0-AC96-989CE2D95A68}"/>
    <cellStyle name="SAPBEXstdItem 2 12 2" xfId="3676" xr:uid="{E36FA358-694B-4AC0-84BE-A70AA6951003}"/>
    <cellStyle name="SAPBEXstdItem 2 2" xfId="2635" xr:uid="{137AEF75-20DB-485A-9E33-8F3F90127216}"/>
    <cellStyle name="SAPBEXstdItem 2 2 2" xfId="4494" xr:uid="{6C31E15A-7AC4-4693-BFFA-C43F9C3DB042}"/>
    <cellStyle name="SAPBEXstdItem 2 3" xfId="2452" xr:uid="{FA54E61E-1105-47C8-B5DE-8959115D06C9}"/>
    <cellStyle name="SAPBEXstdItem 2 3 2" xfId="4313" xr:uid="{B7D63C6B-9CB0-4D08-B7ED-F7F205E5632C}"/>
    <cellStyle name="SAPBEXstdItem 2 4" xfId="2882" xr:uid="{CC820B95-9079-451D-8683-F92236FB89D0}"/>
    <cellStyle name="SAPBEXstdItem 2 4 2" xfId="4738" xr:uid="{51822C46-565E-43C2-B0F0-90CADD71580E}"/>
    <cellStyle name="SAPBEXstdItem 2 5" xfId="1912" xr:uid="{124FDD63-DFDF-419A-AF05-FCB89425954A}"/>
    <cellStyle name="SAPBEXstdItem 2 5 2" xfId="3787" xr:uid="{A7F351C6-4031-4445-BCB1-09BF5DD4CC65}"/>
    <cellStyle name="SAPBEXstdItem 2 6" xfId="2490" xr:uid="{D516E2F8-3589-4D89-8A0C-5FD30DB79535}"/>
    <cellStyle name="SAPBEXstdItem 2 6 2" xfId="4351" xr:uid="{6754D6C2-D657-407D-A72B-5D44B6FD82BC}"/>
    <cellStyle name="SAPBEXstdItem 2 7" xfId="3164" xr:uid="{6ADB98ED-E163-4622-A144-6CFAE4E6F3C0}"/>
    <cellStyle name="SAPBEXstdItem 2 7 2" xfId="5017" xr:uid="{5A55B543-3175-4868-89E9-B17A36B6753F}"/>
    <cellStyle name="SAPBEXstdItem 2 8" xfId="3285" xr:uid="{AAE88255-FBF9-4549-9FF7-4F9BD4B60C64}"/>
    <cellStyle name="SAPBEXstdItem 2 8 2" xfId="5137" xr:uid="{8DD2260F-E246-4408-BF67-1F3E9FDE5B21}"/>
    <cellStyle name="SAPBEXstdItem 2 9" xfId="3370" xr:uid="{5DE483CC-9C7F-4FA1-A872-5F3C9ED1F18F}"/>
    <cellStyle name="SAPBEXstdItem 2 9 2" xfId="5222" xr:uid="{A9067FE3-86DE-453C-A474-7C16CD244B9F}"/>
    <cellStyle name="SAPBEXstdItem 3" xfId="1545" xr:uid="{0F616D65-595D-47FD-B7A0-FADBF2F65C77}"/>
    <cellStyle name="SAPBEXstdItem 3 10" xfId="2494" xr:uid="{C5DA98D8-86BD-4169-B0EA-2CF1323C4C96}"/>
    <cellStyle name="SAPBEXstdItem 3 10 2" xfId="4355" xr:uid="{0B99744D-DF24-4CA9-8DFD-E03AC2ED4701}"/>
    <cellStyle name="SAPBEXstdItem 3 11" xfId="3441" xr:uid="{AF9196B5-9D95-47DD-AE6C-1248ABF9D4B4}"/>
    <cellStyle name="SAPBEXstdItem 3 11 2" xfId="5293" xr:uid="{0986069D-9584-442D-85FC-E5F26F0563D3}"/>
    <cellStyle name="SAPBEXstdItem 3 12" xfId="3503" xr:uid="{AA625A84-5760-4E50-80F1-FC9FD14279F9}"/>
    <cellStyle name="SAPBEXstdItem 3 12 2" xfId="5355" xr:uid="{3DBF8A98-86A8-44F8-93C7-236AB8F60A43}"/>
    <cellStyle name="SAPBEXstdItem 3 2" xfId="2588" xr:uid="{9673E0BB-6229-4398-A713-FCA44A813F41}"/>
    <cellStyle name="SAPBEXstdItem 3 2 2" xfId="4447" xr:uid="{D55F83EE-50C7-4CE4-B484-025924F7D595}"/>
    <cellStyle name="SAPBEXstdItem 3 3" xfId="2497" xr:uid="{2988A40F-3795-495A-9656-299A87C18C8A}"/>
    <cellStyle name="SAPBEXstdItem 3 3 2" xfId="4358" xr:uid="{F3F45757-B7D7-4BE2-BBC9-3B3FE1A93D7C}"/>
    <cellStyle name="SAPBEXstdItem 3 4" xfId="2836" xr:uid="{04190A36-A48C-4F21-A824-50C513F73E05}"/>
    <cellStyle name="SAPBEXstdItem 3 4 2" xfId="4692" xr:uid="{8B4AB6B5-D08A-4867-85EA-0132752589E2}"/>
    <cellStyle name="SAPBEXstdItem 3 5" xfId="1672" xr:uid="{AB529192-1E41-4633-8BA1-0FF8BC5604C2}"/>
    <cellStyle name="SAPBEXstdItem 3 5 2" xfId="3551" xr:uid="{C6D1E7D0-486B-4158-9E8E-762D4C16762E}"/>
    <cellStyle name="SAPBEXstdItem 3 6" xfId="2041" xr:uid="{2D32FD87-6A86-48F7-9550-27AF3A6CAAAD}"/>
    <cellStyle name="SAPBEXstdItem 3 6 2" xfId="3910" xr:uid="{2C935F98-AB72-4A12-A4D3-035DD95897B5}"/>
    <cellStyle name="SAPBEXstdItem 3 7" xfId="3199" xr:uid="{FA9F9598-1B83-409B-BF10-915E40095007}"/>
    <cellStyle name="SAPBEXstdItem 3 7 2" xfId="5051" xr:uid="{6105AC62-BA94-4246-AEB6-DFA9A7330382}"/>
    <cellStyle name="SAPBEXstdItem 3 8" xfId="3239" xr:uid="{F62B5D99-2073-4DCF-9D29-670F806693D7}"/>
    <cellStyle name="SAPBEXstdItem 3 8 2" xfId="5091" xr:uid="{C8D78314-4383-4777-B2D6-04BDF1053F35}"/>
    <cellStyle name="SAPBEXstdItem 3 9" xfId="3326" xr:uid="{53EC8991-934E-472D-99A2-ADC5C65CBB98}"/>
    <cellStyle name="SAPBEXstdItem 3 9 2" xfId="5178" xr:uid="{8300A30A-6413-43CC-BA59-301920CE0119}"/>
    <cellStyle name="SAPBEXstdItemX" xfId="1164" xr:uid="{70C037D9-0553-47E2-AC1A-38CA3403F08F}"/>
    <cellStyle name="SAPBEXstdItemX 2" xfId="1593" xr:uid="{32A3D08E-1DD6-4CAD-BC86-63FB96F798B5}"/>
    <cellStyle name="SAPBEXstdItemX 2 10" xfId="3389" xr:uid="{8E2D4A28-3401-4B04-9684-B1BA53BE167E}"/>
    <cellStyle name="SAPBEXstdItemX 2 10 2" xfId="5241" xr:uid="{BDD70B22-5E06-49E4-97EB-33D0A815C8AC}"/>
    <cellStyle name="SAPBEXstdItemX 2 11" xfId="3486" xr:uid="{8EECD789-CDA5-427C-B39E-B80564FAC708}"/>
    <cellStyle name="SAPBEXstdItemX 2 11 2" xfId="5338" xr:uid="{16D901F4-AB1E-423B-9FCC-274FF1411B72}"/>
    <cellStyle name="SAPBEXstdItemX 2 12" xfId="2086" xr:uid="{1E411E76-3221-4533-BE5A-CBCEF0AECAB9}"/>
    <cellStyle name="SAPBEXstdItemX 2 12 2" xfId="3955" xr:uid="{3467D251-86BC-47A5-87B5-C1A5BBD45119}"/>
    <cellStyle name="SAPBEXstdItemX 2 2" xfId="2636" xr:uid="{8FC1E372-9637-4DD6-912E-5F27D64A2576}"/>
    <cellStyle name="SAPBEXstdItemX 2 2 2" xfId="4495" xr:uid="{5187FF40-9D88-403A-B0A0-98D1DA003395}"/>
    <cellStyle name="SAPBEXstdItemX 2 3" xfId="2406" xr:uid="{5AA5A843-8950-4C14-AFDB-47F7E552A271}"/>
    <cellStyle name="SAPBEXstdItemX 2 3 2" xfId="4268" xr:uid="{4C103774-1252-48B4-A658-6E216266BA97}"/>
    <cellStyle name="SAPBEXstdItemX 2 4" xfId="2883" xr:uid="{3DE0B876-710A-4163-A1B9-D0DD0548242F}"/>
    <cellStyle name="SAPBEXstdItemX 2 4 2" xfId="4739" xr:uid="{18B9B89D-FAF2-48BE-919E-3230702A0322}"/>
    <cellStyle name="SAPBEXstdItemX 2 5" xfId="1801" xr:uid="{801F9038-8780-493E-84CC-636C7E8D8B50}"/>
    <cellStyle name="SAPBEXstdItemX 2 5 2" xfId="3680" xr:uid="{E87A10B1-D9CA-4005-A2D6-1E0C968D0486}"/>
    <cellStyle name="SAPBEXstdItemX 2 6" xfId="3057" xr:uid="{E9774D62-03EF-411A-A9CB-FC8EEA4C5E85}"/>
    <cellStyle name="SAPBEXstdItemX 2 6 2" xfId="4913" xr:uid="{2FE59967-9C33-4277-9770-A53C681629D4}"/>
    <cellStyle name="SAPBEXstdItemX 2 7" xfId="3179" xr:uid="{E28CBA69-BEF4-4D5B-8F5F-AD759753EC73}"/>
    <cellStyle name="SAPBEXstdItemX 2 7 2" xfId="5032" xr:uid="{2C4FD2C6-C459-4E85-BFC5-B0FC6774458E}"/>
    <cellStyle name="SAPBEXstdItemX 2 8" xfId="3286" xr:uid="{67C634EE-E634-44B0-8AF3-0880658A1B66}"/>
    <cellStyle name="SAPBEXstdItemX 2 8 2" xfId="5138" xr:uid="{92B72AD5-6145-4A36-9379-67FE499133C2}"/>
    <cellStyle name="SAPBEXstdItemX 2 9" xfId="3371" xr:uid="{0707E011-11C4-4480-835D-210E4A1FD13A}"/>
    <cellStyle name="SAPBEXstdItemX 2 9 2" xfId="5223" xr:uid="{6AFCEAB8-81BE-4677-82EF-433398EBD3DE}"/>
    <cellStyle name="SAPBEXstdItemX 3" xfId="1544" xr:uid="{7ED783C5-1575-45FE-BBFA-0C204A621F7A}"/>
    <cellStyle name="SAPBEXstdItemX 3 10" xfId="2759" xr:uid="{D22C8AC9-DAE5-4706-854A-D74BF2D0CB97}"/>
    <cellStyle name="SAPBEXstdItemX 3 10 2" xfId="4616" xr:uid="{85BDE4C5-93B4-4D07-9073-733C1668B073}"/>
    <cellStyle name="SAPBEXstdItemX 3 11" xfId="3440" xr:uid="{185B0A8F-DB99-4EAC-957C-1E709F64AAB0}"/>
    <cellStyle name="SAPBEXstdItemX 3 11 2" xfId="5292" xr:uid="{5059AEFF-9274-4F11-9A5C-0D8B8B03332A}"/>
    <cellStyle name="SAPBEXstdItemX 3 12" xfId="2709" xr:uid="{CDBDC41D-AE79-4BB2-B4FF-538C1E90E71A}"/>
    <cellStyle name="SAPBEXstdItemX 3 12 2" xfId="4566" xr:uid="{4FCF1C26-8993-4F7C-BDA3-0482E555E209}"/>
    <cellStyle name="SAPBEXstdItemX 3 2" xfId="2587" xr:uid="{65C00EF4-86F2-4234-87D7-F6E6FA338824}"/>
    <cellStyle name="SAPBEXstdItemX 3 2 2" xfId="4446" xr:uid="{E28045A0-97F1-4232-A1DC-7D363BE2284E}"/>
    <cellStyle name="SAPBEXstdItemX 3 3" xfId="2422" xr:uid="{9A560954-E29A-42CB-B352-3E4E9B7C6248}"/>
    <cellStyle name="SAPBEXstdItemX 3 3 2" xfId="4284" xr:uid="{7D2EED42-3745-48D3-850F-D75E7E4DAA7D}"/>
    <cellStyle name="SAPBEXstdItemX 3 4" xfId="2835" xr:uid="{E5EF483D-0FCC-4314-96B3-DEDF6750F09C}"/>
    <cellStyle name="SAPBEXstdItemX 3 4 2" xfId="4691" xr:uid="{471C09EC-86E0-4D19-A4AB-1217282F0472}"/>
    <cellStyle name="SAPBEXstdItemX 3 5" xfId="1855" xr:uid="{3F6AAA76-0A93-4BA8-9C2C-EA4C462CD6AA}"/>
    <cellStyle name="SAPBEXstdItemX 3 5 2" xfId="3733" xr:uid="{7A224782-60CC-41C1-8A8C-4DDAD866F058}"/>
    <cellStyle name="SAPBEXstdItemX 3 6" xfId="2058" xr:uid="{558063CF-502D-40D4-9DE5-A2ADF106600F}"/>
    <cellStyle name="SAPBEXstdItemX 3 6 2" xfId="3927" xr:uid="{E4EBF006-C9EC-42EB-9882-45A160FCFA7C}"/>
    <cellStyle name="SAPBEXstdItemX 3 7" xfId="3149" xr:uid="{7673AA26-6B33-429B-AFF1-C895131302B5}"/>
    <cellStyle name="SAPBEXstdItemX 3 7 2" xfId="5002" xr:uid="{9546C395-4C58-43AB-86B0-DBF7FFACD455}"/>
    <cellStyle name="SAPBEXstdItemX 3 8" xfId="3238" xr:uid="{0073A1C1-BB93-45A7-949A-0C90A2383C38}"/>
    <cellStyle name="SAPBEXstdItemX 3 8 2" xfId="5090" xr:uid="{253068BC-6CF3-46BC-BE10-36DEE4369175}"/>
    <cellStyle name="SAPBEXstdItemX 3 9" xfId="3325" xr:uid="{43C5D80B-E667-4660-9463-1C6F187FEB99}"/>
    <cellStyle name="SAPBEXstdItemX 3 9 2" xfId="5177" xr:uid="{509236F4-F0E7-44C2-BCEB-2279BAF0DD0E}"/>
    <cellStyle name="SAPBEXtitle" xfId="1165" xr:uid="{196BB9DD-5ED9-4821-8A7D-475650B65924}"/>
    <cellStyle name="SAPDataCell" xfId="10" xr:uid="{FC007485-6DEE-4C22-870E-D0D81AFF448A}"/>
    <cellStyle name="SAPMemberCell" xfId="9" xr:uid="{A525B07C-3D34-43F6-809A-DFABA79FB630}"/>
    <cellStyle name="SHEET2" xfId="1166" xr:uid="{CAFDB0F7-7430-46D1-ADEE-1878B8C35848}"/>
    <cellStyle name="Standaard_Collectie 2006 partsspecs" xfId="1167" xr:uid="{69582C66-9EFE-4B38-AA46-4C5CB658C71C}"/>
    <cellStyle name="Standard_D7xx_profit_060120" xfId="1168" xr:uid="{B08B2E42-CA36-4300-B945-D3C0C92AA6E4}"/>
    <cellStyle name="Text Indent A" xfId="1169" xr:uid="{60F6D69E-C8F1-422D-AF34-B6FDD47F2A34}"/>
    <cellStyle name="Text Indent B" xfId="1170" xr:uid="{88B62749-9881-4EDE-8334-A3DCC812543E}"/>
    <cellStyle name="Text Indent C" xfId="1171" xr:uid="{071DB6AF-4F93-4B22-8B84-7B423327224C}"/>
    <cellStyle name="Title" xfId="64" xr:uid="{0B12F2F9-56A4-403A-9B0F-C013E5B11FD2}"/>
    <cellStyle name="Title 2" xfId="1172" xr:uid="{0C69EAC2-B0C8-4175-91F5-77AF9D653919}"/>
    <cellStyle name="Title 3" xfId="1173" xr:uid="{D8FDDFD8-6ABC-4A35-933D-E9797334A270}"/>
    <cellStyle name="Title 4" xfId="1174" xr:uid="{65094079-49C2-4FF0-8EBA-BC6251E32226}"/>
    <cellStyle name="Total 2" xfId="1175" xr:uid="{0B0ED4EA-814F-4FBE-AE45-4AE09BCE4184}"/>
    <cellStyle name="Total 3" xfId="1176" xr:uid="{E7362A6A-95C7-405F-9376-3D27FA7C1DF1}"/>
    <cellStyle name="Total 3 10" xfId="3192" xr:uid="{649CA1C3-7DED-4521-8DC4-DAA4BE148FA4}"/>
    <cellStyle name="Total 3 10 2" xfId="5044" xr:uid="{2EB58ACE-960E-4E7E-B8D2-2725AF1DB14C}"/>
    <cellStyle name="Total 3 11" xfId="2151" xr:uid="{83785CBB-B00C-4E44-9A8F-2165AA4D92DD}"/>
    <cellStyle name="Total 3 11 2" xfId="4020" xr:uid="{C46D01E4-4B5B-42BB-BB51-EECECE32EC44}"/>
    <cellStyle name="Total 3 12" xfId="2136" xr:uid="{EDBC1B0C-0C61-451D-A9CC-E90EE85BD399}"/>
    <cellStyle name="Total 3 12 2" xfId="4005" xr:uid="{0A97C942-FD83-4272-B6DA-3D30519B6516}"/>
    <cellStyle name="Total 3 13" xfId="3429" xr:uid="{908017F7-544A-4E03-AF2D-D18449D98BFF}"/>
    <cellStyle name="Total 3 13 2" xfId="5281" xr:uid="{E25B526A-DB19-4F13-93FC-CFB1FBA67AE8}"/>
    <cellStyle name="Total 3 14" xfId="1960" xr:uid="{3C73F662-11E6-480E-A19C-3A7C98728C74}"/>
    <cellStyle name="Total 3 14 2" xfId="3833" xr:uid="{50732789-2124-45DA-954B-F738202EB8A9}"/>
    <cellStyle name="Total 3 2" xfId="1594" xr:uid="{0C595E65-B9E3-4F05-BA1D-28BACC6385D9}"/>
    <cellStyle name="Total 3 2 10" xfId="2582" xr:uid="{FF0CD4CA-2902-4ED1-A7EC-D645860181B4}"/>
    <cellStyle name="Total 3 2 10 2" xfId="4441" xr:uid="{FCC28B24-EA70-48E8-BD2D-EA1E68602616}"/>
    <cellStyle name="Total 3 2 11" xfId="3487" xr:uid="{07AFF9D3-1B78-4793-973E-B314F580FFF4}"/>
    <cellStyle name="Total 3 2 11 2" xfId="5339" xr:uid="{DF0E3C53-8059-4A6B-9017-048F2BCAF263}"/>
    <cellStyle name="Total 3 2 12" xfId="2124" xr:uid="{577FAA94-0681-40CD-8F87-03C4CC07A724}"/>
    <cellStyle name="Total 3 2 12 2" xfId="3993" xr:uid="{25039290-0B6F-4C05-8F98-7076B8CAF124}"/>
    <cellStyle name="Total 3 2 2" xfId="2637" xr:uid="{CAEB89E7-EF09-4B5B-A604-68D80D3A1023}"/>
    <cellStyle name="Total 3 2 2 2" xfId="4496" xr:uid="{E5E27347-81F6-413D-B702-4432DDD9F89B}"/>
    <cellStyle name="Total 3 2 3" xfId="2493" xr:uid="{E5292334-5AFC-4640-B0C3-619CFB194AE1}"/>
    <cellStyle name="Total 3 2 3 2" xfId="4354" xr:uid="{740F7503-71A8-4E5E-BAA5-D6ADBC9514F7}"/>
    <cellStyle name="Total 3 2 4" xfId="2884" xr:uid="{0A106D1E-101A-4B9E-94AF-CB2C6B2B1C50}"/>
    <cellStyle name="Total 3 2 4 2" xfId="4740" xr:uid="{0EC191E0-9BEB-48E0-B3C3-A40F80F8942E}"/>
    <cellStyle name="Total 3 2 5" xfId="2662" xr:uid="{0B0B143C-E2D4-4D3E-A976-44CB2476549E}"/>
    <cellStyle name="Total 3 2 5 2" xfId="4519" xr:uid="{E9C3B438-3283-4E6B-9B04-8E5736F4ECC3}"/>
    <cellStyle name="Total 3 2 6" xfId="2044" xr:uid="{CB618AF3-1424-48D7-B8E5-666450783EAB}"/>
    <cellStyle name="Total 3 2 6 2" xfId="3913" xr:uid="{5C98F90C-26DE-41F6-94CE-BF25A6020323}"/>
    <cellStyle name="Total 3 2 7" xfId="3196" xr:uid="{C003F315-A095-45EB-9AB6-3D4A87996A44}"/>
    <cellStyle name="Total 3 2 7 2" xfId="5048" xr:uid="{2CB31A17-798D-4828-BF20-7A9A3B6F71D8}"/>
    <cellStyle name="Total 3 2 8" xfId="3287" xr:uid="{1665BDC0-BBA2-445A-9E4C-66D7C0E9C1CF}"/>
    <cellStyle name="Total 3 2 8 2" xfId="5139" xr:uid="{EA69CF9F-1AB5-4A58-9B22-3213BA50950D}"/>
    <cellStyle name="Total 3 2 9" xfId="3372" xr:uid="{4D2E7556-0E87-4B3E-805A-09E3E719AC6C}"/>
    <cellStyle name="Total 3 2 9 2" xfId="5224" xr:uid="{31CD74DD-38ED-4E55-9376-D6E9EC734C67}"/>
    <cellStyle name="Total 3 3" xfId="1543" xr:uid="{DE9EE62D-AFFB-4726-8708-37A7F96403D9}"/>
    <cellStyle name="Total 3 3 10" xfId="3068" xr:uid="{51894556-F252-4961-AA1C-033469EA5A7B}"/>
    <cellStyle name="Total 3 3 10 2" xfId="4924" xr:uid="{ECFBF5F3-690D-4770-BA81-5B9090600486}"/>
    <cellStyle name="Total 3 3 11" xfId="3439" xr:uid="{DFE0F800-9B84-4BE0-9426-F2098AA8C77D}"/>
    <cellStyle name="Total 3 3 11 2" xfId="5291" xr:uid="{A514B8A8-EE4D-48AC-B4BE-B439954E9A52}"/>
    <cellStyle name="Total 3 3 12" xfId="2188" xr:uid="{331CF271-F9AE-4264-8FAC-FE801ED9B189}"/>
    <cellStyle name="Total 3 3 12 2" xfId="4056" xr:uid="{16F3AD9A-FE8E-49D6-8834-A470D33945E8}"/>
    <cellStyle name="Total 3 3 2" xfId="2586" xr:uid="{7A6A1303-399D-4510-A7A3-2C2FE8FFE8B3}"/>
    <cellStyle name="Total 3 3 2 2" xfId="4445" xr:uid="{B5490ECE-2FD6-4DD5-BC39-1609665F7F7B}"/>
    <cellStyle name="Total 3 3 3" xfId="1698" xr:uid="{0404754E-8974-46DE-8BF3-A0CB0522CB4F}"/>
    <cellStyle name="Total 3 3 3 2" xfId="3577" xr:uid="{570D34DC-D26A-472F-979B-810787CD5CAA}"/>
    <cellStyle name="Total 3 3 4" xfId="2834" xr:uid="{487BAA45-F9B4-4D49-84E8-A9012678C15C}"/>
    <cellStyle name="Total 3 3 4 2" xfId="4690" xr:uid="{3E8FA2B3-D338-4FF0-AE58-F90C97E1E9F2}"/>
    <cellStyle name="Total 3 3 5" xfId="2311" xr:uid="{45A929CD-1356-4AA6-BE55-869FDFE7D67E}"/>
    <cellStyle name="Total 3 3 5 2" xfId="4178" xr:uid="{6C1446C6-C4BE-4DC4-8A9A-DA8897A40BCF}"/>
    <cellStyle name="Total 3 3 6" xfId="2718" xr:uid="{B78FA208-E911-4337-AB8E-1C9011684B71}"/>
    <cellStyle name="Total 3 3 6 2" xfId="4575" xr:uid="{54A5894E-67AF-4A83-B48F-FC09ADEBABAE}"/>
    <cellStyle name="Total 3 3 7" xfId="1946" xr:uid="{3C2E0BEE-454A-4249-8526-0FA957D78F21}"/>
    <cellStyle name="Total 3 3 7 2" xfId="3820" xr:uid="{4A404AA0-ABC6-4084-89AB-6B877DA44305}"/>
    <cellStyle name="Total 3 3 8" xfId="3237" xr:uid="{FB2D30AA-6C23-4D6F-90DE-740EA69682D6}"/>
    <cellStyle name="Total 3 3 8 2" xfId="5089" xr:uid="{B996A3DD-3404-4AE6-828C-DB580FEEC423}"/>
    <cellStyle name="Total 3 3 9" xfId="3324" xr:uid="{20B3FA83-4687-4FCB-BC54-F9B1EC3996D6}"/>
    <cellStyle name="Total 3 3 9 2" xfId="5176" xr:uid="{A8AA5EE9-F4BC-44CD-830F-724DC73B50FC}"/>
    <cellStyle name="Total 3 4" xfId="1962" xr:uid="{C938E760-089B-4355-9558-BFA03F6D61AB}"/>
    <cellStyle name="Total 3 4 2" xfId="3835" xr:uid="{15573093-9078-432A-B132-A976462DF56D}"/>
    <cellStyle name="Total 3 5" xfId="2035" xr:uid="{89179F31-956F-49FD-AFEE-352DE1604C3B}"/>
    <cellStyle name="Total 3 5 2" xfId="3905" xr:uid="{08F0D111-50C2-4713-8773-D955E45A8E31}"/>
    <cellStyle name="Total 3 6" xfId="2455" xr:uid="{441D0198-98CB-486E-AC10-787BA8325833}"/>
    <cellStyle name="Total 3 6 2" xfId="4316" xr:uid="{463AC4C8-8F99-4F68-9C53-E0A23876BBFF}"/>
    <cellStyle name="Total 3 7" xfId="2717" xr:uid="{93D5A278-9020-42B2-938D-FEA073342EBA}"/>
    <cellStyle name="Total 3 7 2" xfId="4574" xr:uid="{44D3FB65-30FC-4128-9985-AA3D4A39ED27}"/>
    <cellStyle name="Total 3 8" xfId="2226" xr:uid="{0A193EEF-9DBF-4AB0-9912-DC2243E20B4C}"/>
    <cellStyle name="Total 3 8 2" xfId="4094" xr:uid="{41FCD78F-2F64-4DA8-A258-4D0E2BD2BE89}"/>
    <cellStyle name="Total 3 9" xfId="2165" xr:uid="{578AE8D2-3453-4CB2-A81C-20FC834363BE}"/>
    <cellStyle name="Total 3 9 2" xfId="4033" xr:uid="{5A93CE84-B813-4FC5-90EC-4DA98BB8B051}"/>
    <cellStyle name="Total 4" xfId="1177" xr:uid="{7CCA7792-D799-4DD8-9C3B-842B43137A38}"/>
    <cellStyle name="Total 5" xfId="65" xr:uid="{77EDE748-E338-4B06-BB40-2B5412878B3A}"/>
    <cellStyle name="Total 5 10" xfId="3206" xr:uid="{55FC34B2-1175-4691-84FC-843239959565}"/>
    <cellStyle name="Total 5 10 2" xfId="5058" xr:uid="{B1AD3813-84AB-4B17-B613-39F5CEF79475}"/>
    <cellStyle name="Total 5 11" xfId="2268" xr:uid="{8EDEF79C-E00C-4384-ABB6-DDFE7F3DCDEB}"/>
    <cellStyle name="Total 5 11 2" xfId="4136" xr:uid="{16D3ADD6-2CB5-48BB-9FE4-3043E2DD0FFD}"/>
    <cellStyle name="Total 5 12" xfId="3506" xr:uid="{38B255B5-8FCA-4EAF-B6DC-F4AAB46A4AB4}"/>
    <cellStyle name="Total 5 12 2" xfId="5358" xr:uid="{42D12056-7458-4C5A-9EDC-D10E958BEDE9}"/>
    <cellStyle name="Total 5 2" xfId="2476" xr:uid="{4FCB9ED1-D6D5-44EB-9D73-42E9BAB87795}"/>
    <cellStyle name="Total 5 2 2" xfId="4337" xr:uid="{25BC9470-ACD0-4531-A53C-F9EDBE70792D}"/>
    <cellStyle name="Total 5 3" xfId="1754" xr:uid="{779B370E-B883-4EA3-B765-BBF34074E2C8}"/>
    <cellStyle name="Total 5 3 2" xfId="3633" xr:uid="{18373344-5115-4A43-8CED-C6CEF450CC8C}"/>
    <cellStyle name="Total 5 4" xfId="1739" xr:uid="{0BE517B3-B485-4B14-A341-1069A25319ED}"/>
    <cellStyle name="Total 5 4 2" xfId="3618" xr:uid="{BD43AB3C-8730-4F8F-87A0-49BF8C0A9DAD}"/>
    <cellStyle name="Total 5 5" xfId="3170" xr:uid="{661A286B-7117-41DA-963B-99406F23C2EC}"/>
    <cellStyle name="Total 5 5 2" xfId="5023" xr:uid="{8A8615FA-017C-42F8-B39D-6CB8E14A6135}"/>
    <cellStyle name="Total 5 6" xfId="2465" xr:uid="{D52D7A62-A7D4-4DBE-87F1-78B60F04F527}"/>
    <cellStyle name="Total 5 6 2" xfId="4326" xr:uid="{98B78B7E-D41E-4701-B9E8-9E62F01197E7}"/>
    <cellStyle name="Total 5 7" xfId="3150" xr:uid="{582FF0C4-0B0B-42AF-9BD0-77999F53DE9C}"/>
    <cellStyle name="Total 5 7 2" xfId="5003" xr:uid="{9B9B7D11-270C-43FC-A8E1-B3E63220D408}"/>
    <cellStyle name="Total 5 8" xfId="3151" xr:uid="{4107BA66-1DF1-4094-A91B-CEA39A9B8F91}"/>
    <cellStyle name="Total 5 8 2" xfId="5004" xr:uid="{7E9DB096-BC9F-4878-B3F5-B710CD90C8B8}"/>
    <cellStyle name="Total 5 9" xfId="2689" xr:uid="{6C3FA931-BEA2-4551-B3F1-35AB75CDA0DB}"/>
    <cellStyle name="Total 5 9 2" xfId="4546" xr:uid="{C70DE933-0E5B-4739-8A89-E30DAB2DB0C9}"/>
    <cellStyle name="Total 6" xfId="1530" xr:uid="{6D9D6FA7-4043-4C0E-BB60-6B9A2D166082}"/>
    <cellStyle name="Total 6 10" xfId="2195" xr:uid="{3E88B4BD-8136-4B60-B65A-FB7A056AA162}"/>
    <cellStyle name="Total 6 10 2" xfId="4063" xr:uid="{E21A43BE-D74D-493D-ABBA-925B2948C079}"/>
    <cellStyle name="Total 6 11" xfId="2710" xr:uid="{1175872A-D083-4263-AEF5-DF9D26794760}"/>
    <cellStyle name="Total 6 11 2" xfId="4567" xr:uid="{9D5138FD-B2BC-4C20-8C96-E4DA068F7A84}"/>
    <cellStyle name="Total 6 12" xfId="3398" xr:uid="{CAAF0669-3D23-40EB-97A7-8E13BA73C16E}"/>
    <cellStyle name="Total 6 12 2" xfId="5250" xr:uid="{A1C41EB3-7C90-4C4F-8035-E39327F49E01}"/>
    <cellStyle name="Total 6 2" xfId="1761" xr:uid="{929C4077-AA8D-4AA8-8679-90F4A7030EE5}"/>
    <cellStyle name="Total 6 2 2" xfId="3640" xr:uid="{A5EF652B-A9DB-41ED-BEB4-249DA23C7CD1}"/>
    <cellStyle name="Total 6 3" xfId="2470" xr:uid="{D48E991B-6685-4B3D-B9AA-151FEF01AFCC}"/>
    <cellStyle name="Total 6 3 2" xfId="4331" xr:uid="{7D5AF1A2-A17E-40C2-92EB-E00492BF37F5}"/>
    <cellStyle name="Total 6 4" xfId="1933" xr:uid="{8AD08F6E-8946-43E7-A46F-C0D14EAF541D}"/>
    <cellStyle name="Total 6 4 2" xfId="3807" xr:uid="{B8A67B25-12CA-44DC-919E-DBF8E74C8D5C}"/>
    <cellStyle name="Total 6 5" xfId="2376" xr:uid="{63DE2735-5138-4FFD-AF2A-7C90D9738CD8}"/>
    <cellStyle name="Total 6 5 2" xfId="4240" xr:uid="{B3C40DB8-DF6F-4C10-8355-F729B3072D9F}"/>
    <cellStyle name="Total 6 6" xfId="2343" xr:uid="{46ADD776-CA19-42EB-9333-CBF36B7FBFF7}"/>
    <cellStyle name="Total 6 6 2" xfId="4208" xr:uid="{96BD671B-CAAD-4C1D-A182-9E0B92F0F918}"/>
    <cellStyle name="Total 6 7" xfId="3123" xr:uid="{DE4CFBA1-8841-4CCC-A03A-FD3430EEF5FD}"/>
    <cellStyle name="Total 6 7 2" xfId="4978" xr:uid="{F3A7CD33-95CB-4B48-92FE-E4AC151D2138}"/>
    <cellStyle name="Total 6 8" xfId="3230" xr:uid="{73D1B3CF-E242-4C09-A7F4-7A7E74A8818C}"/>
    <cellStyle name="Total 6 8 2" xfId="5082" xr:uid="{F9744DA2-0E6D-470F-98EE-C0AF744631C7}"/>
    <cellStyle name="Total 6 9" xfId="3317" xr:uid="{4E60BCCC-01FA-41FB-AECC-7A45E1AA6741}"/>
    <cellStyle name="Total 6 9 2" xfId="5169" xr:uid="{FC2423CF-ADC5-4ACF-AD52-E233C4FDE930}"/>
    <cellStyle name="Total 7" xfId="1599" xr:uid="{C0879434-29C5-491C-AF83-2850F5252D59}"/>
    <cellStyle name="Total 7 10" xfId="3167" xr:uid="{F0859711-7933-42DF-A29A-CBFACC95CA54}"/>
    <cellStyle name="Total 7 10 2" xfId="5020" xr:uid="{E42B7225-AD8F-4F16-B8F8-0991C6F7104F}"/>
    <cellStyle name="Total 7 11" xfId="3491" xr:uid="{0BB2C7F4-8342-4978-908F-64B99231652B}"/>
    <cellStyle name="Total 7 11 2" xfId="5343" xr:uid="{DB9D3ED0-421F-4008-A8B1-7A30308965F2}"/>
    <cellStyle name="Total 7 12" xfId="2813" xr:uid="{8A352566-8D53-41DC-9436-816F95CA923F}"/>
    <cellStyle name="Total 7 12 2" xfId="4670" xr:uid="{52EA334E-47DD-4AC3-BA1D-2E7F87895F17}"/>
    <cellStyle name="Total 7 2" xfId="2641" xr:uid="{7D74F1B8-41BC-427A-8EAA-9B88DDCEE8A8}"/>
    <cellStyle name="Total 7 2 2" xfId="4500" xr:uid="{4058B2F4-E8F6-4FD7-B595-1F7B336E8C24}"/>
    <cellStyle name="Total 7 3" xfId="2444" xr:uid="{F4DAC567-2B3B-4B51-9E9A-1C356B0153D5}"/>
    <cellStyle name="Total 7 3 2" xfId="4305" xr:uid="{ADEAAE24-C92A-43A5-A152-E45FDDD646D4}"/>
    <cellStyle name="Total 7 4" xfId="2889" xr:uid="{3505A309-34C9-4F84-AF73-2FDE2E758EC2}"/>
    <cellStyle name="Total 7 4 2" xfId="4745" xr:uid="{391F6DD5-4710-4268-8A7E-05BF3211A27B}"/>
    <cellStyle name="Total 7 5" xfId="1681" xr:uid="{B30B8EC7-07DB-47F3-9D5F-33F5DDFFF9C2}"/>
    <cellStyle name="Total 7 5 2" xfId="3560" xr:uid="{A3F8A8DF-6D5D-47F3-B19F-549C7221F444}"/>
    <cellStyle name="Total 7 6" xfId="2370" xr:uid="{8065562A-B714-43AE-ACA2-93277961B4B9}"/>
    <cellStyle name="Total 7 6 2" xfId="4234" xr:uid="{C31EE7C4-BA49-464D-B203-BAB4FE092FE4}"/>
    <cellStyle name="Total 7 7" xfId="2459" xr:uid="{E046CCF8-19F2-4B80-930F-2F36078C0728}"/>
    <cellStyle name="Total 7 7 2" xfId="4320" xr:uid="{3DEE419C-35C9-4DB3-8B80-4EA3F72294ED}"/>
    <cellStyle name="Total 7 8" xfId="3291" xr:uid="{08C6B3F8-9ACB-4093-8549-2C9782F08832}"/>
    <cellStyle name="Total 7 8 2" xfId="5143" xr:uid="{921DBC10-7607-45DC-971F-6C6A59BAE57A}"/>
    <cellStyle name="Total 7 9" xfId="3376" xr:uid="{8929F77C-6101-4987-9A49-497C1B7FE18F}"/>
    <cellStyle name="Total 7 9 2" xfId="5228" xr:uid="{B583B3A1-9053-4F03-A8C2-90784584385A}"/>
    <cellStyle name="Tusental (0)_pldt" xfId="1178" xr:uid="{2DEE8048-B9AA-42BF-97C0-6A24353411E1}"/>
    <cellStyle name="Valuta (0)_pldt" xfId="1179" xr:uid="{417D6843-A6C2-48E4-9526-0A5F9A343EB9}"/>
    <cellStyle name="Warning Text" xfId="66" xr:uid="{9DA1A667-FE79-4BC4-BB58-5D3E0C15D7AD}"/>
    <cellStyle name="Warning Text 2" xfId="1181" xr:uid="{2054038F-1D8C-4009-AE84-36E76B47A917}"/>
    <cellStyle name="Währung_Tabelle1" xfId="1180" xr:uid="{0467C161-12C2-473B-9DF4-6D9AC44FCB9E}"/>
    <cellStyle name="アクセント 1 2" xfId="1182" xr:uid="{66560044-2A6A-40F6-8402-52A42D1FA9A7}"/>
    <cellStyle name="アクセント 2 2" xfId="1183" xr:uid="{75140496-74E3-4289-BC5B-BA015575908C}"/>
    <cellStyle name="アクセント 3 2" xfId="1184" xr:uid="{D717E42A-E959-44AB-BAE6-1429855AB469}"/>
    <cellStyle name="アクセント 4 2" xfId="1185" xr:uid="{EA0DD732-A393-4B39-81F1-0C6331B0EFBA}"/>
    <cellStyle name="アクセント 5 2" xfId="1186" xr:uid="{5A05CD61-3D61-428D-8A17-106637F1D35F}"/>
    <cellStyle name="アクセント 6 2" xfId="1187" xr:uid="{8D89AA3F-F242-42A2-A33D-76390D48730A}"/>
    <cellStyle name="スタイル 1" xfId="1188" xr:uid="{DDDBEDFC-4A1B-4376-882C-F00FDABB9134}"/>
    <cellStyle name="チェック セル 2" xfId="1189" xr:uid="{D88DE3CB-A3F2-4BDA-AB91-153F171486AF}"/>
    <cellStyle name="どちらでもない 2" xfId="1190" xr:uid="{43650265-C69D-4970-8EFB-686C98D949D0}"/>
    <cellStyle name="パーセント 2" xfId="67" xr:uid="{C3B7CD97-9F89-4CD0-BE99-49D6D11B73A6}"/>
    <cellStyle name="パーセント 2 2" xfId="1191" xr:uid="{C89F7B10-3AD9-4D8D-9E5D-9E423CCE1181}"/>
    <cellStyle name="パーセント 2 3" xfId="1192" xr:uid="{38FFD98E-3247-4B54-A634-2D547B9EA2B9}"/>
    <cellStyle name="パーセント 3" xfId="68" xr:uid="{CA9F616A-D948-4331-BDE5-364D2212F3E5}"/>
    <cellStyle name="パーセント 3 2" xfId="1193" xr:uid="{CC9EBED5-BA88-4F47-A7CF-C922036B6655}"/>
    <cellStyle name="パーセント 3 3" xfId="1194" xr:uid="{071E5D8D-E166-4D71-8B84-5A7632AA16BE}"/>
    <cellStyle name="パーセント 3 3 2" xfId="1195" xr:uid="{2A0F6311-0296-4760-8D49-458425427096}"/>
    <cellStyle name="パーセント 3 3 2 2" xfId="1196" xr:uid="{11DCA6EF-418B-4D6B-8503-137A28C754E6}"/>
    <cellStyle name="パーセント 3 3 2 2 2" xfId="1197" xr:uid="{55BE5933-F42B-4357-A7E1-A18B70B1EC9C}"/>
    <cellStyle name="パーセント 3 3 2 3" xfId="1198" xr:uid="{4C344CEA-7402-4403-97C0-23B74B3A3A33}"/>
    <cellStyle name="パーセント 3 3 2 3 2" xfId="1199" xr:uid="{7D8E1DAB-05C8-45A6-AB27-17F37978814C}"/>
    <cellStyle name="パーセント 3 3 2 4" xfId="1200" xr:uid="{A004C442-FE89-443C-9068-38E83B5AC90C}"/>
    <cellStyle name="パーセント 3 3 2 5" xfId="1201" xr:uid="{53D9831D-3DAC-46FC-99EA-06C8B44124FE}"/>
    <cellStyle name="パーセント 3 3 3" xfId="1202" xr:uid="{5BD34623-E4AD-4B6B-B812-92C9E3B61A66}"/>
    <cellStyle name="パーセント 3 3 3 2" xfId="1203" xr:uid="{DF759CE4-1804-47F4-999F-549C5A4E5B99}"/>
    <cellStyle name="パーセント 3 3 4" xfId="1204" xr:uid="{0C35F58D-6323-4684-B5F9-22B856F8039D}"/>
    <cellStyle name="パーセント 3 3 4 2" xfId="1205" xr:uid="{ACE8E6C0-7C22-4248-B55D-2CEA3CEE84E9}"/>
    <cellStyle name="パーセント 3 3 5" xfId="1206" xr:uid="{CA01643A-EB10-4D15-8224-87A5AA2DF83D}"/>
    <cellStyle name="パーセント 3 3 6" xfId="1207" xr:uid="{C8A5840E-07D5-4234-B644-A39DDA54D9F6}"/>
    <cellStyle name="パーセント 3 4" xfId="1208" xr:uid="{5D6360FB-0DEE-447B-87D5-66AB23938D55}"/>
    <cellStyle name="パーセント 3 4 2" xfId="1209" xr:uid="{EB48F5A1-1599-4577-8315-05AFF20B2646}"/>
    <cellStyle name="パーセント 3 4 2 2" xfId="1210" xr:uid="{7C94861D-CA0C-4ECA-AF15-79764B5A89FE}"/>
    <cellStyle name="パーセント 3 4 2 2 2" xfId="1211" xr:uid="{1E15CB77-7402-435B-9B51-031C348ACD5F}"/>
    <cellStyle name="パーセント 3 4 2 3" xfId="1212" xr:uid="{518A37DF-DF30-412C-A6AF-E88311C512D3}"/>
    <cellStyle name="パーセント 3 4 2 3 2" xfId="1213" xr:uid="{880F21FF-C094-43C7-A74D-7F5FEA8C8EEC}"/>
    <cellStyle name="パーセント 3 4 2 4" xfId="1214" xr:uid="{0B714E86-F2A2-4B6E-8DA0-9E566CB21FB9}"/>
    <cellStyle name="パーセント 3 4 2 5" xfId="1215" xr:uid="{DA98C713-AEAD-40BA-8BF7-A8C7F09AE55D}"/>
    <cellStyle name="パーセント 3 4 3" xfId="1216" xr:uid="{5832CE7A-6F1C-4FB1-8EB6-FBAF01AE9A67}"/>
    <cellStyle name="パーセント 3 4 3 2" xfId="1217" xr:uid="{CE30AA0D-1724-44D2-8AA5-EED1B102EB5C}"/>
    <cellStyle name="パーセント 3 4 4" xfId="1218" xr:uid="{D185C260-0A65-4017-9A70-E3FB2FE5EBDF}"/>
    <cellStyle name="パーセント 3 4 4 2" xfId="1219" xr:uid="{66A1952B-114A-445C-89F7-A9F8F293E8A1}"/>
    <cellStyle name="パーセント 3 4 5" xfId="1220" xr:uid="{001CC748-7385-47D8-B8DC-A73DDA44B6F2}"/>
    <cellStyle name="パーセント 3 4 6" xfId="1221" xr:uid="{86AE9ABC-20B1-4DFD-9F60-82177A2D6836}"/>
    <cellStyle name="パーセント 3 5" xfId="1222" xr:uid="{9A83E629-0122-4C67-A4C5-70C36E7C1C16}"/>
    <cellStyle name="パーセント 3 5 2" xfId="1223" xr:uid="{A6DE0424-D341-47A4-83E1-E565AB5965AA}"/>
    <cellStyle name="パーセント 3 6" xfId="1224" xr:uid="{52D84A96-56A5-42AA-944C-A5C75481FB8E}"/>
    <cellStyle name="パーセント 3 6 2" xfId="1225" xr:uid="{F08DEDEA-F43D-4038-B49D-7441E171678D}"/>
    <cellStyle name="パーセント 3 7" xfId="1226" xr:uid="{A4C39CCA-8371-4EFE-8021-112C18C6BFBC}"/>
    <cellStyle name="パーセント 4" xfId="90" xr:uid="{58AF995F-5FC3-4C0D-B0A0-11D9D1A9150D}"/>
    <cellStyle name="パーセント 4 2" xfId="1227" xr:uid="{C70BE3E6-D756-4AEA-B77B-96C81AFF8A1A}"/>
    <cellStyle name="パーセント 5" xfId="19" xr:uid="{53330EAE-E289-4151-9ADB-21191283DEAE}"/>
    <cellStyle name="パーセント 5 2" xfId="1228" xr:uid="{1194E71F-4C0B-4EA1-9AF2-B0A8A81A50BC}"/>
    <cellStyle name="パーセント 5 2 2" xfId="1229" xr:uid="{E988DF08-2C16-41BF-939E-F8F8B6B0120C}"/>
    <cellStyle name="パーセント 5 2 2 2" xfId="1230" xr:uid="{3347C39F-13C0-4525-81ED-F456C4DE9DF5}"/>
    <cellStyle name="パーセント 5 2 3" xfId="1231" xr:uid="{F931D333-EFB3-45FD-A622-D1AA01E04903}"/>
    <cellStyle name="パーセント 5 2 3 2" xfId="1232" xr:uid="{50B91ABC-943D-4120-8BA0-4AE501A74F4F}"/>
    <cellStyle name="パーセント 5 2 4" xfId="1233" xr:uid="{13260DF8-1EA4-4154-A590-11E9EABC7B31}"/>
    <cellStyle name="パーセント 5 2 5" xfId="1234" xr:uid="{9AEEB560-903E-42DF-A6E1-41D3A34FC2DF}"/>
    <cellStyle name="パーセント 5 3" xfId="98" xr:uid="{A5FA4B46-47A3-4094-A88A-A5C272E31D9E}"/>
    <cellStyle name="パーセント 6" xfId="1235" xr:uid="{CCAAE50F-823E-461A-BA56-EAD18FF3D52D}"/>
    <cellStyle name="パーセント 6 2" xfId="1236" xr:uid="{C8D026EB-BD94-436D-A89C-9431FB269D30}"/>
    <cellStyle name="パーセント 6 2 2" xfId="1237" xr:uid="{78BCF83C-9C45-4C82-8476-54DACF22C00A}"/>
    <cellStyle name="パーセント 6 2 2 2" xfId="1238" xr:uid="{C843F4C6-2E02-47BB-8495-0DB7B7C8A385}"/>
    <cellStyle name="パーセント 6 2 3" xfId="1239" xr:uid="{41AF6F73-1EA6-4D05-A40D-4AF6FFD572A9}"/>
    <cellStyle name="パーセント 6 2 3 2" xfId="1240" xr:uid="{EDA71635-B414-4F02-8985-9B4737281E96}"/>
    <cellStyle name="パーセント 6 2 4" xfId="1241" xr:uid="{798AB083-15DB-4501-A010-194F27D61BB3}"/>
    <cellStyle name="パーセント 6 2 5" xfId="1242" xr:uid="{86F499D9-C7B0-4779-B5FA-3BAC92524511}"/>
    <cellStyle name="パーセント 7" xfId="1243" xr:uid="{D1B56331-F869-4794-9C21-27A6087E1BBE}"/>
    <cellStyle name="パーセント 7 2" xfId="1244" xr:uid="{CC20F3B4-A079-4381-A042-FD17B66439E9}"/>
    <cellStyle name="パーセント 7 2 2" xfId="1245" xr:uid="{677EB8B8-89C2-490C-B86B-ED274FA4C041}"/>
    <cellStyle name="パーセント 7 3" xfId="1246" xr:uid="{09971A36-B8E3-48A5-9759-64D13D37A413}"/>
    <cellStyle name="パーセント 7 3 2" xfId="1247" xr:uid="{95B1D081-76AD-49E6-A742-6747CD0DB84F}"/>
    <cellStyle name="パーセント 7 4" xfId="1248" xr:uid="{FF3DDF82-62C5-4D98-93DF-0BBCE5EBF293}"/>
    <cellStyle name="パーセント 7 5" xfId="1249" xr:uid="{707114F6-4323-4A67-9090-3CEC6B9BC008}"/>
    <cellStyle name="パーセント 8" xfId="1250" xr:uid="{7B351C1A-4541-47E4-AD82-9BA8037C32A9}"/>
    <cellStyle name="ハイパーリンク 2" xfId="69" xr:uid="{43EAC8D6-B659-4977-98DC-90BD42C7AC7D}"/>
    <cellStyle name="ハイパーリンク 2 2" xfId="1251" xr:uid="{88424B46-E0C9-4716-BBE5-C77B1CF2F1F6}"/>
    <cellStyle name="ハイパーリンク 2 3" xfId="1252" xr:uid="{3956DCB7-D4B4-4488-904A-8002C75E9524}"/>
    <cellStyle name="ハイパーリンク 3" xfId="1253" xr:uid="{648E1DF7-DF15-4B22-BD30-F84B69B01054}"/>
    <cellStyle name="ハイパーリンク 4" xfId="1254" xr:uid="{E3D4785A-7CFC-41D4-9B8E-F388514F3BA3}"/>
    <cellStyle name="ハイパーリンク 4 2" xfId="1255" xr:uid="{3021B322-81F3-4C87-87DE-07328BAB72DF}"/>
    <cellStyle name="ハイパーリンク 4 3" xfId="1256" xr:uid="{3576DB81-CD6B-411B-80E8-6C76485A262B}"/>
    <cellStyle name="ハイパーリンク 5" xfId="1257" xr:uid="{9A96217A-D4B0-408F-9684-5E7EC4977803}"/>
    <cellStyle name="メモ 2" xfId="92" xr:uid="{950ECA25-C903-4045-8441-6BD916813794}"/>
    <cellStyle name="メモ 2 2" xfId="99" xr:uid="{97DBCC19-8C07-4E12-89EC-C91771BC6294}"/>
    <cellStyle name="メモ 2 2 2" xfId="1258" xr:uid="{4744EFA4-68CB-4567-A168-B283A5250C2E}"/>
    <cellStyle name="メモ 2 2 2 2" xfId="1259" xr:uid="{56817766-4767-43AB-B152-988DE38D4EEB}"/>
    <cellStyle name="メモ 2 2 2 2 2" xfId="1260" xr:uid="{E3AED777-D27C-43D3-AE7F-B538B733D7C9}"/>
    <cellStyle name="メモ 2 2 2 3" xfId="1261" xr:uid="{BDB11BFC-7F41-452C-8410-25E60CAA1518}"/>
    <cellStyle name="メモ 2 2 2 3 2" xfId="1262" xr:uid="{4643AA2E-247E-4EEE-8173-29A12BF82F28}"/>
    <cellStyle name="メモ 2 2 2 4" xfId="1263" xr:uid="{1CFAAA75-8D0E-4F0A-935F-AEDA72D70A95}"/>
    <cellStyle name="メモ 2 2 2 5" xfId="1264" xr:uid="{32C4BC6A-A61C-4BA8-B460-89D231DE0C2B}"/>
    <cellStyle name="メモ 2 2 3" xfId="1265" xr:uid="{0260AEB2-C4F2-42B4-B6C5-0320A5BDEB62}"/>
    <cellStyle name="メモ 2 2 3 2" xfId="1266" xr:uid="{1257D331-F45A-4505-8B47-19061C7E6671}"/>
    <cellStyle name="メモ 2 2 4" xfId="1267" xr:uid="{A1696AA9-84CF-4258-AC53-DAE98FCBE148}"/>
    <cellStyle name="メモ 2 2 4 2" xfId="1268" xr:uid="{8CAF5AF8-9BBD-485D-8506-DA652E2383FA}"/>
    <cellStyle name="メモ 2 2 5" xfId="1269" xr:uid="{1F0ACF37-A888-4657-B058-CFB41A350DA5}"/>
    <cellStyle name="メモ 2 2 6" xfId="1270" xr:uid="{2AA9CA86-70F8-464E-9A68-A1A94E5F0906}"/>
    <cellStyle name="メモ 2 3" xfId="1271" xr:uid="{91B283E8-6F42-4660-84AE-156E2E5E1B45}"/>
    <cellStyle name="メモ 2 3 2" xfId="1272" xr:uid="{6E842B55-E4A5-48D4-A1B3-53A771016A72}"/>
    <cellStyle name="メモ 2 3 2 2" xfId="1273" xr:uid="{C4F5B05D-A812-4790-9210-5CC6755D164F}"/>
    <cellStyle name="メモ 2 3 3" xfId="1274" xr:uid="{4705E397-761A-4EBB-992C-AB48DF489333}"/>
    <cellStyle name="メモ 2 3 3 2" xfId="1275" xr:uid="{6E02179C-EA05-497C-A7F2-E7BB296A7821}"/>
    <cellStyle name="メモ 2 3 4" xfId="1276" xr:uid="{C7EC0311-2534-49DF-8AEF-5A4CE2250A09}"/>
    <cellStyle name="メモ 2 3 5" xfId="1277" xr:uid="{2228E4C1-15A1-4760-A87F-442925CFDDB4}"/>
    <cellStyle name="メモ 2 4" xfId="1278" xr:uid="{E3F704C7-09D0-43E0-99B0-6506CCDA07AF}"/>
    <cellStyle name="メモ 2 4 2" xfId="1279" xr:uid="{C1A0DE30-AF6F-4795-9587-B8AC37938FA3}"/>
    <cellStyle name="メモ 2 4 2 2" xfId="1280" xr:uid="{08D349CC-DAF7-41A6-9F18-3A7DC435A889}"/>
    <cellStyle name="メモ 2 4 3" xfId="1281" xr:uid="{E433F28A-ED59-4D10-99ED-8A53DEF47143}"/>
    <cellStyle name="メモ 2 4 4" xfId="1282" xr:uid="{2C96F80C-5E74-44B0-9944-36792546E976}"/>
    <cellStyle name="メモ 2 5" xfId="1283" xr:uid="{0ECE7134-C788-46DD-8432-2D945AC1892C}"/>
    <cellStyle name="メモ 2 5 2" xfId="1284" xr:uid="{0EC08042-1469-4E55-8BF2-5994A836B424}"/>
    <cellStyle name="メモ 2 6" xfId="1285" xr:uid="{07BF9F8E-0C20-4EE7-9715-CBFE427F772F}"/>
    <cellStyle name="メモ 2 6 2" xfId="1286" xr:uid="{AC62F568-FD8A-4F72-B316-1C9A9B52F9DF}"/>
    <cellStyle name="メモ 2 7" xfId="1287" xr:uid="{B84C5553-20F3-407B-AD13-A7113974AAC7}"/>
    <cellStyle name="メモ 2 8" xfId="1288" xr:uid="{C91AFBDD-3B40-44B8-BA03-BBAA4E087149}"/>
    <cellStyle name="メモ 3" xfId="1289" xr:uid="{F25E9EF6-73A8-40FA-942D-4AE6051EA10D}"/>
    <cellStyle name="メモ 3 2" xfId="1290" xr:uid="{97930C93-DFB3-486B-8791-82DB62C3519B}"/>
    <cellStyle name="メモ 3 2 2" xfId="1291" xr:uid="{E83B20A7-787D-4545-8414-992FBBD8B041}"/>
    <cellStyle name="メモ 3 2 2 2" xfId="1292" xr:uid="{86805B9B-7847-49EA-9F9A-F2F73885D49A}"/>
    <cellStyle name="メモ 3 2 3" xfId="1293" xr:uid="{A15D6771-8AF4-401E-8B63-B0A70C5CA8C3}"/>
    <cellStyle name="メモ 3 2 3 2" xfId="1294" xr:uid="{344734E0-0887-4B81-B27A-9234128FC49F}"/>
    <cellStyle name="メモ 3 2 4" xfId="1295" xr:uid="{88CE970A-C68C-47AA-A67D-00483E530956}"/>
    <cellStyle name="メモ 3 2 5" xfId="1296" xr:uid="{C943A0B4-F0C9-499F-8D2F-2B83735BA2D7}"/>
    <cellStyle name="メモ 4" xfId="1297" xr:uid="{59446C08-1830-4A3F-B1F9-6BC3BD765986}"/>
    <cellStyle name="メモ 4 2" xfId="1298" xr:uid="{0419BB33-2BD7-4859-8140-AEB55B7AEE75}"/>
    <cellStyle name="メモ 4 2 2" xfId="1299" xr:uid="{16E5A54B-5683-4FF4-93F1-21F0CC9DA0E7}"/>
    <cellStyle name="メモ 4 2 2 2" xfId="1300" xr:uid="{EC901DC1-BB04-4EA2-9382-29A616042053}"/>
    <cellStyle name="メモ 4 2 3" xfId="1301" xr:uid="{0B9BC04F-9E81-499A-B963-0F9A7A5F2378}"/>
    <cellStyle name="メモ 4 2 3 2" xfId="1302" xr:uid="{A7D1F494-DC8A-44E6-ADBF-80D8B14A4E12}"/>
    <cellStyle name="メモ 4 2 4" xfId="1303" xr:uid="{817C814A-5993-48FF-92A6-0B0AF3DF0D6C}"/>
    <cellStyle name="メモ 4 2 5" xfId="1304" xr:uid="{8EC0C7AF-2C78-4671-AFDD-581C7AC6EE6F}"/>
    <cellStyle name="メモ 4 3" xfId="1305" xr:uid="{5AF6EFC5-791D-4CBC-9FAF-D26C3901CA94}"/>
    <cellStyle name="メモ 4 3 2" xfId="1306" xr:uid="{673784BB-30BF-4FB9-9BA6-19DD087D2B57}"/>
    <cellStyle name="メモ 4 3 2 2" xfId="1307" xr:uid="{AA2C7D5F-045E-44F8-AD33-1409B6163065}"/>
    <cellStyle name="メモ 4 3 3" xfId="1308" xr:uid="{65D2B55D-E4AF-44D3-8A97-E7C8717316C3}"/>
    <cellStyle name="メモ 4 3 4" xfId="1309" xr:uid="{286C3E15-BE6C-4326-ACB8-9C52F1D1D761}"/>
    <cellStyle name="メモ 4 4" xfId="1310" xr:uid="{F96A9A03-C4E1-4B0F-B014-4188ADFCF9DC}"/>
    <cellStyle name="メモ 4 4 2" xfId="1311" xr:uid="{2037503A-972F-45CA-B387-7B7CB7DE7337}"/>
    <cellStyle name="メモ 4 5" xfId="1312" xr:uid="{59766191-6BAB-4F7A-8709-DA29E3444685}"/>
    <cellStyle name="メモ 4 5 2" xfId="1313" xr:uid="{E659E104-A6CC-473C-ABA4-C7769EF8019A}"/>
    <cellStyle name="メモ 4 6" xfId="1314" xr:uid="{41DD7C58-AAD8-4264-BDCE-16B0254953E4}"/>
    <cellStyle name="メモ 4 7" xfId="1315" xr:uid="{7F08A64A-3793-4C6C-8499-A52DD9AA31BD}"/>
    <cellStyle name="メモ 5" xfId="1316" xr:uid="{8E2CB058-69EE-4A83-B3C4-A1C2509D3BE5}"/>
    <cellStyle name="メモ 5 2" xfId="1317" xr:uid="{DA5EF1C9-D2D5-42C3-880F-3B84919D3987}"/>
    <cellStyle name="メモ 5 2 2" xfId="1318" xr:uid="{1D409243-F2CE-4993-B3CE-59619AFA14B7}"/>
    <cellStyle name="メモ 5 3" xfId="1319" xr:uid="{4F868B3E-371F-4A14-99B1-7E87250D41C4}"/>
    <cellStyle name="メモ 5 4" xfId="1320" xr:uid="{2D8E0C26-49C1-4BD7-9436-370F636F4B48}"/>
    <cellStyle name="リンク セル 2" xfId="1321" xr:uid="{C3514CAE-CB6E-4C36-972A-164D83389E51}"/>
    <cellStyle name="백분율_95" xfId="1500" xr:uid="{E7B5B4D0-0C7B-4E81-A78D-24599398A753}"/>
    <cellStyle name="콤마 [0]_95" xfId="1501" xr:uid="{8075366B-DB9B-4BC5-B72F-5F413EFFE44B}"/>
    <cellStyle name="콤마_95" xfId="1502" xr:uid="{DDD071E3-BF69-44FE-8E8D-778BA4790417}"/>
    <cellStyle name="통화 [0]_95" xfId="1503" xr:uid="{F0994790-96C8-4CD2-92AF-627027CB418F}"/>
    <cellStyle name="통화_95" xfId="1504" xr:uid="{F940608A-E64E-43F7-A380-5423BBCE3DAF}"/>
    <cellStyle name="표준 10" xfId="1505" xr:uid="{CC73AB0B-F246-4A8F-9D76-06BC8CD9B2CC}"/>
    <cellStyle name="표준 11" xfId="1506" xr:uid="{8952688F-9379-4014-9393-C3AA065787AF}"/>
    <cellStyle name="표준 2" xfId="1507" xr:uid="{1E1A5C21-3361-4BA9-BD12-5F75C2B5E9FE}"/>
    <cellStyle name="표준 4" xfId="1508" xr:uid="{5865F627-E8F2-4145-8E24-C0D701F9303F}"/>
    <cellStyle name="표준_4월실적" xfId="1509" xr:uid="{D6223263-F236-408E-A8AF-A73301B7395B}"/>
    <cellStyle name="一般 19" xfId="23" xr:uid="{78FBD590-4EC2-468D-9AFD-BF405BDE50E6}"/>
    <cellStyle name="一般 2" xfId="12" xr:uid="{826DE9F6-F757-4621-8F8A-38A12EEB4A32}"/>
    <cellStyle name="一般 2 2" xfId="20" xr:uid="{DAAB88C2-8EF8-46D3-8787-1C6143FE3EF6}"/>
    <cellStyle name="一般 2 3" xfId="1618" xr:uid="{D2455375-3631-420D-A876-5C2C650DC981}"/>
    <cellStyle name="一般 3" xfId="5" xr:uid="{ED10C0E7-4604-44E4-A15C-28225C53CA07}"/>
    <cellStyle name="一般 3 2" xfId="11" xr:uid="{9E426390-73B3-4320-BA0F-31D1B058CE2E}"/>
    <cellStyle name="一般 4" xfId="7" xr:uid="{DBEE140D-27BA-4059-A5C0-DB913220E404}"/>
    <cellStyle name="一般 5" xfId="22" xr:uid="{667CF52B-2374-45CE-B79E-67EBBEE0314C}"/>
    <cellStyle name="一般_01 -2006 FSA-RPM OEM Price List with Cost info Dec 5 05-updata(Doug&amp;TH)" xfId="1323" xr:uid="{918B991F-7E98-43DD-AE92-1677207C6672}"/>
    <cellStyle name="予定" xfId="1497" xr:uid="{8B74B3FD-4265-4DB2-A1EE-E34D9167538B}"/>
    <cellStyle name="予定 10" xfId="1890" xr:uid="{C04F6970-7636-41DE-A1C6-7C6FA2A7A1A0}"/>
    <cellStyle name="予定 10 2" xfId="3766" xr:uid="{DC34807E-AB19-45F4-B030-4D978D98C741}"/>
    <cellStyle name="予定 11" xfId="1688" xr:uid="{2B516F5C-BFBB-4A49-9818-9FE48C09A0FB}"/>
    <cellStyle name="予定 11 2" xfId="3567" xr:uid="{F683BD0F-F4A1-4081-920E-D3FB1FC941A1}"/>
    <cellStyle name="予定 12" xfId="3058" xr:uid="{A3013407-5092-4DBE-800D-94F734B41A0E}"/>
    <cellStyle name="予定 12 2" xfId="4914" xr:uid="{BE228332-E3A6-404E-AC07-6D1322687C46}"/>
    <cellStyle name="予定 13" xfId="2893" xr:uid="{F0822518-EAD8-48D2-A6DA-1EC6AE41C711}"/>
    <cellStyle name="予定 13 2" xfId="4749" xr:uid="{4992FC13-BF60-4264-B234-498F4DFE0C12}"/>
    <cellStyle name="予定 14" xfId="1931" xr:uid="{A10B5EE5-64C3-499C-9D22-F81A85F164A6}"/>
    <cellStyle name="予定 14 2" xfId="3805" xr:uid="{5580E6E6-C3FF-4952-90F3-7B4936FD6CE9}"/>
    <cellStyle name="予定 15" xfId="1647" xr:uid="{2DAB2B93-E6A1-40F6-86B7-664C28504138}"/>
    <cellStyle name="予定 15 2" xfId="3527" xr:uid="{DBE2936C-C46E-4CDC-AA24-1D813150669E}"/>
    <cellStyle name="予定 16" xfId="1914" xr:uid="{82745C9F-E7B2-4C25-8A2A-D70FF8FD61B4}"/>
    <cellStyle name="予定 16 2" xfId="3789" xr:uid="{A530CE21-B1D5-4643-9B5D-8A52B7CCE72F}"/>
    <cellStyle name="予定 17" xfId="2691" xr:uid="{57B3858C-D64B-4ED0-A9B0-73F9DE6D9879}"/>
    <cellStyle name="予定 17 2" xfId="4548" xr:uid="{12B9D6EC-AD7E-4743-9ADF-DF558B1611A6}"/>
    <cellStyle name="予定 18" xfId="3392" xr:uid="{D6E41BEA-232E-4049-9DA4-EAF3F67D9999}"/>
    <cellStyle name="予定 18 2" xfId="5244" xr:uid="{F1E67A37-69AD-458F-9425-202A1F5A0FC6}"/>
    <cellStyle name="予定 2" xfId="1532" xr:uid="{F6A24F84-13D9-4B25-BE66-3990DC35C8D8}"/>
    <cellStyle name="予定 2 2" xfId="1759" xr:uid="{9E7218DD-67A8-4B94-9651-189D66ED738F}"/>
    <cellStyle name="予定 2 2 2" xfId="3638" xr:uid="{A0C0AC15-78D1-4EBE-91FD-204868532F59}"/>
    <cellStyle name="予定 2 3" xfId="1874" xr:uid="{898C108C-1462-4B14-BEF4-E9E21AAF9F72}"/>
    <cellStyle name="予定 2 3 2" xfId="3751" xr:uid="{59AB17A9-D8CD-4EFA-B27A-DFEAB73BBA90}"/>
    <cellStyle name="予定 2 4" xfId="1758" xr:uid="{4C2FEE0B-7F15-49CA-B492-F8C314388FBA}"/>
    <cellStyle name="予定 2 4 2" xfId="3637" xr:uid="{F533CA90-1B86-4A40-AC47-4CC95293939E}"/>
    <cellStyle name="予定 2 5" xfId="2269" xr:uid="{00C0843A-5E43-4761-8AD4-626AF33D17F0}"/>
    <cellStyle name="予定 2 5 2" xfId="4137" xr:uid="{93AD3122-8929-463A-A52A-85A3A2D570F2}"/>
    <cellStyle name="予定 2 6" xfId="3418" xr:uid="{AE302263-249D-4B6A-942E-4B7B18FA50E7}"/>
    <cellStyle name="予定 2 6 2" xfId="5270" xr:uid="{CFA9289B-5CA1-424B-91B8-82ED1F4933AC}"/>
    <cellStyle name="予定 3" xfId="1782" xr:uid="{BDB16754-59EE-41F4-BE7C-F9593643A1B5}"/>
    <cellStyle name="予定 3 2" xfId="3661" xr:uid="{9BB03909-D62E-4D26-99E2-9C5C79C4FEBE}"/>
    <cellStyle name="予定 4" xfId="2414" xr:uid="{CF2E7983-A298-42C3-AE35-F02C4B8335DE}"/>
    <cellStyle name="予定 4 2" xfId="4276" xr:uid="{1FA2F38B-3C0F-4B76-92AB-542ECAFB5035}"/>
    <cellStyle name="予定 5" xfId="1768" xr:uid="{CC7E9A38-D0D4-40F4-914E-A9E40DDC13CC}"/>
    <cellStyle name="予定 5 2" xfId="3647" xr:uid="{8A93AEC7-8901-43F6-8DC5-47A437734D6D}"/>
    <cellStyle name="予定 6" xfId="1673" xr:uid="{36D7FF7C-2267-42DE-9949-42DAA6F4CBC6}"/>
    <cellStyle name="予定 6 2" xfId="3552" xr:uid="{8DFE4843-6748-4A7A-B3F0-E12FD5C48C2B}"/>
    <cellStyle name="予定 7" xfId="1795" xr:uid="{2242A14E-2E54-4309-8B8F-A970E5FB422D}"/>
    <cellStyle name="予定 7 2" xfId="3674" xr:uid="{5789B87B-EE8B-4CF8-BD49-41B523AAE21F}"/>
    <cellStyle name="予定 8" xfId="1705" xr:uid="{4BD19581-D1C8-400E-81A8-CDE4B66FB503}"/>
    <cellStyle name="予定 8 2" xfId="3584" xr:uid="{36C164FC-E3D1-481F-83B3-791CFC8372C9}"/>
    <cellStyle name="予定 9" xfId="3080" xr:uid="{38F11C34-DFF7-4902-A2EB-F3BAB3376D43}"/>
    <cellStyle name="予定 9 2" xfId="4935" xr:uid="{4EC43E95-F8B5-4688-850F-FBDA68352C28}"/>
    <cellStyle name="入力 2" xfId="1410" xr:uid="{4C0AE474-6E2E-4113-B952-64FC4ECB9EEB}"/>
    <cellStyle name="出力 2" xfId="1354" xr:uid="{571637AD-F9BC-4AF5-A5FA-652ECD04BD92}"/>
    <cellStyle name="実績" xfId="1352" xr:uid="{14C46B92-164A-4795-A3A3-11704B324E8B}"/>
    <cellStyle name="実績 10" xfId="2828" xr:uid="{D99A10A2-5404-4E1C-9265-B13387EE75FC}"/>
    <cellStyle name="実績 10 2" xfId="4685" xr:uid="{02D40834-7925-44BB-98C0-FDA697BC5BFF}"/>
    <cellStyle name="実績 11" xfId="2231" xr:uid="{E388ACC8-1A7F-4E7E-8746-CC6155BF3C6F}"/>
    <cellStyle name="実績 11 2" xfId="4099" xr:uid="{468A65A3-2B69-453C-907F-BEF91CFE07D4}"/>
    <cellStyle name="実績 12" xfId="1896" xr:uid="{450C7D65-6BB8-46E6-A3C6-9ADF19DB5190}"/>
    <cellStyle name="実績 12 2" xfId="3772" xr:uid="{0EFA313F-9284-4E1E-9246-F452522EE666}"/>
    <cellStyle name="実績 13" xfId="3155" xr:uid="{8016F2CE-5ACD-402A-B2B5-6D8AD0A1D521}"/>
    <cellStyle name="実績 13 2" xfId="5008" xr:uid="{BC320F18-5938-4AE3-973F-5ADA4510F73D}"/>
    <cellStyle name="実績 14" xfId="3177" xr:uid="{C85AD4CA-758E-4B1B-A36B-F200169E4ECF}"/>
    <cellStyle name="実績 14 2" xfId="5030" xr:uid="{50F695C7-9E3B-4F8F-BA9B-4977B417FBF2}"/>
    <cellStyle name="実績 15" xfId="2162" xr:uid="{8A0898F7-552B-478E-B680-1F0D437F6334}"/>
    <cellStyle name="実績 15 2" xfId="4031" xr:uid="{47388AEE-7B37-4724-B97C-E9C1EDD0C9F1}"/>
    <cellStyle name="実績 16" xfId="1692" xr:uid="{D54EAA72-61F0-422F-A4EB-AEAE74E15023}"/>
    <cellStyle name="実績 16 2" xfId="3571" xr:uid="{D9E69E84-A1AB-41CD-AA8F-702A85EC0A70}"/>
    <cellStyle name="実績 17" xfId="2301" xr:uid="{230FFE5B-CD93-4FE3-AB14-33809B460CF1}"/>
    <cellStyle name="実績 17 2" xfId="4168" xr:uid="{B02243B1-C682-47A8-9803-D2015EB64A70}"/>
    <cellStyle name="実績 18" xfId="3213" xr:uid="{C9EECC23-B811-4E86-9FAC-BB683A27BE0B}"/>
    <cellStyle name="実績 18 2" xfId="5065" xr:uid="{2C9EA1BB-8EB6-42C3-8C15-3AEEF94EF0B0}"/>
    <cellStyle name="実績 2" xfId="1541" xr:uid="{156A044E-A8E3-490D-BBE7-CD8F6331CE86}"/>
    <cellStyle name="実績 2 2" xfId="2584" xr:uid="{3449AE78-77F9-4D85-9DB9-7EF2833ABA59}"/>
    <cellStyle name="実績 2 2 2" xfId="4443" xr:uid="{5527125A-A1A9-4945-9C80-ECDCC8756864}"/>
    <cellStyle name="実績 2 3" xfId="1726" xr:uid="{580BD4FF-26C5-4A5B-A076-C384F0701EB4}"/>
    <cellStyle name="実績 2 3 2" xfId="3605" xr:uid="{C140EAFE-4B3C-4759-BFF8-CE7302B9CAF1}"/>
    <cellStyle name="実績 2 4" xfId="1817" xr:uid="{2377436B-4FD7-4B31-B3A8-40BCAC36F763}"/>
    <cellStyle name="実績 2 4 2" xfId="3696" xr:uid="{2E0680A7-DD16-4FE8-8A7B-D455768492DB}"/>
    <cellStyle name="実績 2 5" xfId="3154" xr:uid="{5D2C59B9-5B1E-4D11-9129-D4C5A9177BA2}"/>
    <cellStyle name="実績 2 5 2" xfId="5007" xr:uid="{E9944DE0-B8BA-42B2-9CFE-00854718C463}"/>
    <cellStyle name="実績 2 6" xfId="1707" xr:uid="{9914DD49-621C-405E-B8FC-3572E96928E5}"/>
    <cellStyle name="実績 2 6 2" xfId="3586" xr:uid="{5BA57699-B6E0-4CDE-8959-B0E86A981742}"/>
    <cellStyle name="実績 2 7" xfId="3509" xr:uid="{D59DF4EC-350F-424B-9531-C040C85D120C}"/>
    <cellStyle name="実績 3" xfId="1868" xr:uid="{0C57B581-1B62-4764-9794-7A5340A09DA1}"/>
    <cellStyle name="実績 3 2" xfId="3745" xr:uid="{556DE968-51D0-4863-816F-9D652A59359D}"/>
    <cellStyle name="実績 4" xfId="1951" xr:uid="{91437FBB-B440-44B9-953A-275A4FF409AB}"/>
    <cellStyle name="実績 4 2" xfId="3824" xr:uid="{FB906974-4719-4788-A935-40BF9FE9C096}"/>
    <cellStyle name="実績 5" xfId="2336" xr:uid="{4A11F6C3-23BD-496D-85C5-CE9345BFF40C}"/>
    <cellStyle name="実績 5 2" xfId="4203" xr:uid="{9F52E250-2BEE-420B-883A-3F619865ECFC}"/>
    <cellStyle name="実績 6" xfId="2659" xr:uid="{D25F2DE5-62F4-456D-B0C3-03977AF632FA}"/>
    <cellStyle name="実績 6 2" xfId="4517" xr:uid="{0E93EA6E-BF64-45E8-A831-27BBB8923864}"/>
    <cellStyle name="実績 7" xfId="2373" xr:uid="{4D1D3880-EA78-43E3-866F-423124DCB0A9}"/>
    <cellStyle name="実績 7 2" xfId="4237" xr:uid="{0CF761C9-8D31-4917-9CF3-FEDEDB6394E3}"/>
    <cellStyle name="実績 8" xfId="2288" xr:uid="{BA82A9E5-0A7B-4F28-AC73-0D7866F312F4}"/>
    <cellStyle name="実績 8 2" xfId="4156" xr:uid="{58ABF123-00DE-43AE-B1AB-35BD05C4A451}"/>
    <cellStyle name="実績 9" xfId="2270" xr:uid="{7F758E0A-F347-47C3-8A4C-5C549813F683}"/>
    <cellStyle name="実績 9 2" xfId="4138" xr:uid="{6AB62128-D53B-42F2-B45E-D640DDE8B62B}"/>
    <cellStyle name="常规_PDA图纸控制表" xfId="1355" xr:uid="{89CEF484-CD37-4E56-B51F-FC7DF3DAA7D7}"/>
    <cellStyle name="悪い 2" xfId="1322" xr:uid="{5B27572B-55DF-4942-B99F-2436DF847706}"/>
    <cellStyle name="曜日" xfId="1498" xr:uid="{22A5AEBC-2E15-4C41-8E4F-5B770243ECC3}"/>
    <cellStyle name="桁区切り [0.00] 2" xfId="1326" xr:uid="{20BDBFD4-A24B-41DC-B19D-586D46A3A34E}"/>
    <cellStyle name="桁区切り [0.00] 2 2" xfId="1327" xr:uid="{1AE7972A-5EE6-4FCC-AFC9-A17B2975F755}"/>
    <cellStyle name="桁区切り [0.00] 3" xfId="1328" xr:uid="{D3C41E88-3F8D-4E37-8863-67976E630F9A}"/>
    <cellStyle name="桁区切り 10" xfId="1329" xr:uid="{9E56D22A-01AF-4BD8-894A-19830D14C58E}"/>
    <cellStyle name="桁区切り 11" xfId="1330" xr:uid="{8174502C-D999-48E1-B398-C1CF96820472}"/>
    <cellStyle name="桁区切り 12" xfId="1331" xr:uid="{C6A03759-8CDB-4A65-8063-4A751385A356}"/>
    <cellStyle name="桁区切り 13" xfId="1332" xr:uid="{5E531C95-E51F-4E72-AEF9-7416DFE08186}"/>
    <cellStyle name="桁区切り 14" xfId="1333" xr:uid="{0A96A72E-EBB5-4FCF-B613-FE5471EA9F90}"/>
    <cellStyle name="桁区切り 15" xfId="1334" xr:uid="{0FD52814-DE58-40B7-A3BE-245A4362587F}"/>
    <cellStyle name="桁区切り 16" xfId="1335" xr:uid="{74AED22E-06F9-465A-A32F-AA50D101F745}"/>
    <cellStyle name="桁区切り 17" xfId="1336" xr:uid="{DB68EE7A-13D2-4720-AA63-0687FEF5ACF5}"/>
    <cellStyle name="桁区切り 18" xfId="1337" xr:uid="{811065DD-BD00-4AE4-AAD5-D78FB1457515}"/>
    <cellStyle name="桁区切り 19" xfId="1338" xr:uid="{4E8F86A3-44D0-4B1E-90F5-D62438A3611C}"/>
    <cellStyle name="桁区切り 2" xfId="70" xr:uid="{210B9BCE-B09C-44C9-891D-1F0F83779907}"/>
    <cellStyle name="桁区切り 2 2" xfId="1339" xr:uid="{74881B15-A0F9-43CA-BCB0-2533BAE1D1D5}"/>
    <cellStyle name="桁区切り 2 3" xfId="1340" xr:uid="{8E5AA40E-EED3-4AEA-A2AF-11333961D050}"/>
    <cellStyle name="桁区切り 3" xfId="71" xr:uid="{91C40F84-C877-4BEC-8C8B-26D48E9FD3C7}"/>
    <cellStyle name="桁区切り 3 2" xfId="1341" xr:uid="{4EBE0FFC-5EA7-42BC-BBEE-F0458FF59068}"/>
    <cellStyle name="桁区切り 3 3" xfId="1342" xr:uid="{77BF0D01-A14C-4463-9992-B459A2E923B1}"/>
    <cellStyle name="桁区切り 4" xfId="72" xr:uid="{9525920D-63B2-4F65-B16E-1FC3FD6CB0E7}"/>
    <cellStyle name="桁区切り 4 2" xfId="73" xr:uid="{DB432445-DA98-49C3-A2F9-5D913AAA8388}"/>
    <cellStyle name="桁区切り 5" xfId="91" xr:uid="{04F08F70-361B-44E7-A2BB-EB12D712E09A}"/>
    <cellStyle name="桁区切り 5 2" xfId="1343" xr:uid="{702169A5-F325-4BF5-858A-E9649C8D0FB1}"/>
    <cellStyle name="桁区切り 5 3" xfId="1344" xr:uid="{036B281C-D4D0-4EF9-AE7D-31FC239AF68B}"/>
    <cellStyle name="桁区切り 6" xfId="97" xr:uid="{1C7F476E-B11B-460F-8891-1838DF9306E0}"/>
    <cellStyle name="桁区切り 6 2" xfId="1345" xr:uid="{E55CEA8D-51BC-434D-9796-F5F3AD0DA22F}"/>
    <cellStyle name="桁区切り 7" xfId="104" xr:uid="{C42381BA-CD5F-4ED7-B30C-B6685CF6E8C8}"/>
    <cellStyle name="桁区切り 7 2" xfId="105" xr:uid="{9AA8989D-EEB1-453B-9EB8-6CDE4D04D098}"/>
    <cellStyle name="桁区切り 7 3" xfId="111" xr:uid="{CEE4AD9E-C1D4-47FF-AE82-718D28883EBE}"/>
    <cellStyle name="桁区切り 7 3 2" xfId="118" xr:uid="{68574FEF-447E-4FFE-BC76-2407106C4F87}"/>
    <cellStyle name="桁区切り 7 3 2 2" xfId="135" xr:uid="{6E06DBFA-9196-4196-920B-48B3FA44F8AE}"/>
    <cellStyle name="桁区切り 7 3 2 2 2" xfId="196" xr:uid="{3CF9739C-E017-4E03-926B-39E7A3257360}"/>
    <cellStyle name="桁区切り 7 3 2 2 3" xfId="166" xr:uid="{720E228E-4392-438E-A4A2-941BEAFF041F}"/>
    <cellStyle name="桁区切り 7 3 2 3" xfId="181" xr:uid="{B049D024-CC49-42ED-A2EA-97346867EE74}"/>
    <cellStyle name="桁区切り 7 3 2 4" xfId="151" xr:uid="{6F66F4CC-7962-4A98-81F0-31B77B5681AB}"/>
    <cellStyle name="桁区切り 7 3 3" xfId="128" xr:uid="{895BA372-FD00-4186-9442-BC1530B202C5}"/>
    <cellStyle name="桁区切り 7 3 3 2" xfId="189" xr:uid="{8273C013-8F16-488E-B795-C05E241C156E}"/>
    <cellStyle name="桁区切り 7 3 3 3" xfId="159" xr:uid="{F68F3C5B-3205-4F4A-868A-7243B6306EC0}"/>
    <cellStyle name="桁区切り 7 3 4" xfId="174" xr:uid="{2E90A652-47BC-4A7E-8E2D-B8514A57428A}"/>
    <cellStyle name="桁区切り 7 3 5" xfId="144" xr:uid="{0C414A76-61C9-46DB-B3EC-00AE7AA36BC4}"/>
    <cellStyle name="桁区切り 7 4" xfId="109" xr:uid="{86C0F607-DFC2-41EF-90F9-1F47E71DC2A4}"/>
    <cellStyle name="桁区切り 7 4 2" xfId="116" xr:uid="{54887998-B69A-4D47-A50A-C3BBBAECCCA9}"/>
    <cellStyle name="桁区切り 7 4 2 2" xfId="133" xr:uid="{C2271A86-C457-4516-9B78-CB8D7FCD9D28}"/>
    <cellStyle name="桁区切り 7 4 2 2 2" xfId="194" xr:uid="{5C88EEDA-B1C8-42BE-98D1-6D6B787B80DB}"/>
    <cellStyle name="桁区切り 7 4 2 2 3" xfId="164" xr:uid="{475AE3DD-9C68-4715-A814-BE70CDFABEAF}"/>
    <cellStyle name="桁区切り 7 4 2 3" xfId="179" xr:uid="{7CDE22E4-5B27-4C04-A317-250BD6377C46}"/>
    <cellStyle name="桁区切り 7 4 2 4" xfId="149" xr:uid="{F779EBA7-4C32-4651-A6A0-E841B7C934D9}"/>
    <cellStyle name="桁区切り 7 4 3" xfId="126" xr:uid="{9CEAA777-36D9-49F3-B813-C18A74F5678C}"/>
    <cellStyle name="桁区切り 7 4 3 2" xfId="187" xr:uid="{7BA54FBA-7B11-4DD0-84DE-FBEDA6C8E700}"/>
    <cellStyle name="桁区切り 7 4 3 3" xfId="157" xr:uid="{7FFA1E26-2211-4A0E-AF8B-583660C8391B}"/>
    <cellStyle name="桁区切り 7 4 4" xfId="172" xr:uid="{339B66C8-4B61-498B-B46B-ED9479BA05D5}"/>
    <cellStyle name="桁区切り 7 4 5" xfId="142" xr:uid="{61BF168B-715E-42B3-9898-617B9012D0BA}"/>
    <cellStyle name="桁区切り 7 5" xfId="114" xr:uid="{F837D869-9598-46AE-BCFB-4AD9A2143BF0}"/>
    <cellStyle name="桁区切り 7 5 2" xfId="131" xr:uid="{61DFE7EE-2031-4DDD-97BE-DDBBD72E536E}"/>
    <cellStyle name="桁区切り 7 5 2 2" xfId="192" xr:uid="{E743B376-A053-4B84-9927-BDBD3938FFC0}"/>
    <cellStyle name="桁区切り 7 5 2 3" xfId="162" xr:uid="{53960E26-CC95-48C5-91C8-B71471ACEDDF}"/>
    <cellStyle name="桁区切り 7 5 3" xfId="177" xr:uid="{EB1F8170-986C-40E7-B7F1-4EC190D52DFB}"/>
    <cellStyle name="桁区切り 7 5 4" xfId="147" xr:uid="{391332AE-9B86-49E2-90D1-B50E65207DC5}"/>
    <cellStyle name="桁区切り 7 6" xfId="124" xr:uid="{AA27C0AF-CFC7-4F2F-94A9-F30BAD861F7F}"/>
    <cellStyle name="桁区切り 7 6 2" xfId="185" xr:uid="{D4706FF8-D9FA-41D0-B44E-4E973662F217}"/>
    <cellStyle name="桁区切り 7 6 3" xfId="155" xr:uid="{D7966823-4AD0-419D-B4C3-96BDC7861ED1}"/>
    <cellStyle name="桁区切り 7 7" xfId="170" xr:uid="{9E6451D8-4221-4B97-BD7D-73BD77BA3FE2}"/>
    <cellStyle name="桁区切り 7 8" xfId="140" xr:uid="{04F0C30E-3727-4880-97B9-EBCE237D48DB}"/>
    <cellStyle name="桁区切り 8" xfId="1346" xr:uid="{09BD8CB8-976B-4C24-9941-908FD79550EE}"/>
    <cellStyle name="桁区切り 9" xfId="1347" xr:uid="{72B76234-2B6A-4335-A086-D1B81BCA9685}"/>
    <cellStyle name="標準 10" xfId="74" xr:uid="{8C10B3B8-E2B9-4B7B-83B4-B9A5995C5235}"/>
    <cellStyle name="標準 10 2" xfId="1411" xr:uid="{82C394B2-FB7F-4F64-BDAA-492D6E4B6102}"/>
    <cellStyle name="標準 10 3" xfId="1412" xr:uid="{074BB90C-78E0-4277-B58B-924A39B657BB}"/>
    <cellStyle name="標準 10 3 2" xfId="1413" xr:uid="{AC8AF1C2-D4F0-4298-A40A-8C169270938B}"/>
    <cellStyle name="標準 10 4" xfId="1414" xr:uid="{A53D73B9-E95D-43C6-82F8-AB23BF49D75F}"/>
    <cellStyle name="標準 10 4 2" xfId="1415" xr:uid="{6009AE3D-A9E7-44C1-9374-780036CCED3C}"/>
    <cellStyle name="標準 10 5" xfId="1416" xr:uid="{61A7C5D4-BD65-41E8-BBBF-62CBA006C485}"/>
    <cellStyle name="標準 10 6" xfId="1417" xr:uid="{3E3CC4C8-02BA-48E7-8F96-9CC5B126618B}"/>
    <cellStyle name="標準 11" xfId="89" xr:uid="{A20FD5FD-6864-4513-82E2-B5B4F5743908}"/>
    <cellStyle name="標準 12" xfId="94" xr:uid="{5A86F428-1E1F-4D63-91F1-C92972E1B776}"/>
    <cellStyle name="標準 12 2" xfId="100" xr:uid="{8F258DD3-201D-4171-9B07-C222A61B191C}"/>
    <cellStyle name="標準 12 3" xfId="1510" xr:uid="{BFFFF944-E06C-4038-BF12-3F203B0FEA42}"/>
    <cellStyle name="標準 12 4" xfId="1513" xr:uid="{8A28FDEC-E14B-4234-B844-1541F7C0FC56}"/>
    <cellStyle name="標準 12 5" xfId="1514" xr:uid="{19C973DC-2542-4A98-8293-1914A12D142B}"/>
    <cellStyle name="標準 12 6" xfId="1516" xr:uid="{1F4D9D62-FDBB-4F6C-A470-CCAA7C807318}"/>
    <cellStyle name="標準 12 7" xfId="1517" xr:uid="{AC242BDE-1746-46FD-885D-7FE6DB50E45C}"/>
    <cellStyle name="標準 13" xfId="95" xr:uid="{4CFF999C-B70B-45D3-B0B5-D776D1512DE8}"/>
    <cellStyle name="標準 13 2" xfId="101" xr:uid="{1115C6C5-8872-4A6C-AF67-618A0F7E7467}"/>
    <cellStyle name="標準 14" xfId="18" xr:uid="{DADD54E9-8576-4A2C-BDDC-CE6117CAE4EB}"/>
    <cellStyle name="標準 14 2" xfId="120" xr:uid="{1FE1B0E8-1BA4-4454-9BA0-D7AA5FB5BCA1}"/>
    <cellStyle name="標準 14 3" xfId="96" xr:uid="{0EE55BC9-B2C4-46C9-AABF-2A69E8454A4D}"/>
    <cellStyle name="標準 14 4" xfId="1623" xr:uid="{A3A5787B-8C50-4EBF-BDA9-2AA286E35D16}"/>
    <cellStyle name="標準 15" xfId="102" xr:uid="{64CAEF21-5903-47B6-AEA5-82D5E915C9ED}"/>
    <cellStyle name="標準 16" xfId="103" xr:uid="{4E83278F-99A8-4B28-81C5-5FC3B10DFA29}"/>
    <cellStyle name="標準 16 2" xfId="110" xr:uid="{9401DFEF-C1A6-401A-B7B3-10DB021E1276}"/>
    <cellStyle name="標準 16 2 2" xfId="112" xr:uid="{A8B22EEE-E67B-405F-B0B4-3EDE7DD43BE2}"/>
    <cellStyle name="標準 16 2 2 2" xfId="119" xr:uid="{E0FA3C07-A58C-44E1-8C15-73F60DE6EE93}"/>
    <cellStyle name="標準 16 2 2 2 2" xfId="136" xr:uid="{A9AF14A1-8A96-4A49-B8FB-8DD7A9D29288}"/>
    <cellStyle name="標準 16 2 2 2 2 2" xfId="197" xr:uid="{007AD6F4-5F03-4CB6-BFA1-A8BD015555D4}"/>
    <cellStyle name="標準 16 2 2 2 2 3" xfId="167" xr:uid="{BE9440F9-3BA0-43B3-8CF0-E68AB599265E}"/>
    <cellStyle name="標準 16 2 2 2 3" xfId="182" xr:uid="{B7F3844F-0769-41C2-A4BF-C9B1C04EBD15}"/>
    <cellStyle name="標準 16 2 2 2 4" xfId="152" xr:uid="{2C3B6294-ACF1-4F49-B975-2BF189D27256}"/>
    <cellStyle name="標準 16 2 2 3" xfId="129" xr:uid="{248DF73E-95A5-4953-B2FE-95AB72A0F031}"/>
    <cellStyle name="標準 16 2 2 3 2" xfId="190" xr:uid="{04F333D9-3D7C-46E5-AAB5-C52256F6EFB2}"/>
    <cellStyle name="標準 16 2 2 3 3" xfId="160" xr:uid="{363F0808-B76C-45D2-971B-1206AB577874}"/>
    <cellStyle name="標準 16 2 2 4" xfId="175" xr:uid="{4D6BB957-231E-42A8-BDDD-714DCC37A0A4}"/>
    <cellStyle name="標準 16 2 2 5" xfId="145" xr:uid="{B9444E4C-B3D5-46C9-9864-373B2CC3392D}"/>
    <cellStyle name="標準 16 2 3" xfId="117" xr:uid="{C3267B59-5031-4C99-BE90-B0B71696F01C}"/>
    <cellStyle name="標準 16 2 3 2" xfId="134" xr:uid="{C461514D-3058-4A85-9407-B081E776729F}"/>
    <cellStyle name="標準 16 2 3 2 2" xfId="195" xr:uid="{49D1499B-00DB-4ECD-B1DE-0C81E5B39A1D}"/>
    <cellStyle name="標準 16 2 3 2 3" xfId="165" xr:uid="{325E5AF1-7F26-4F85-99C8-A22D2B183159}"/>
    <cellStyle name="標準 16 2 3 3" xfId="180" xr:uid="{94F394F1-CAEC-4B59-9906-8A7781F53125}"/>
    <cellStyle name="標準 16 2 3 4" xfId="150" xr:uid="{4D130BF5-8EC9-4892-8C3B-D9691C3DDB66}"/>
    <cellStyle name="標準 16 2 4" xfId="127" xr:uid="{FAB204EF-6804-49BE-A5B6-9603BDE112CE}"/>
    <cellStyle name="標準 16 2 4 2" xfId="188" xr:uid="{D6EC0E71-25CF-4F19-9482-37BE2CB9BA33}"/>
    <cellStyle name="標準 16 2 4 3" xfId="158" xr:uid="{4AE6FC12-E0DC-4577-B1C4-D6E6D1965562}"/>
    <cellStyle name="標準 16 2 5" xfId="173" xr:uid="{0DA0AAFC-160D-40F5-9304-E409B83B9F69}"/>
    <cellStyle name="標準 16 2 6" xfId="143" xr:uid="{985D77BA-BF0E-4B8A-A3BD-30C8FB93F0A8}"/>
    <cellStyle name="標準 16 3" xfId="108" xr:uid="{FF78EE02-AA25-4B0D-AB50-A836AD004201}"/>
    <cellStyle name="標準 16 3 2" xfId="115" xr:uid="{0855BCCB-76B8-4DBE-8EA2-04899EE044A7}"/>
    <cellStyle name="標準 16 3 2 2" xfId="132" xr:uid="{2D3D6A88-0DE7-4221-B9B6-594658E4BA53}"/>
    <cellStyle name="標準 16 3 2 2 2" xfId="193" xr:uid="{76154C0A-26EA-41BC-8A4B-5762CFEF9C30}"/>
    <cellStyle name="標準 16 3 2 2 3" xfId="163" xr:uid="{143637E7-100E-4F4B-A02B-257F476E5F70}"/>
    <cellStyle name="標準 16 3 2 3" xfId="178" xr:uid="{00012946-EE83-4576-AC2C-08A308EC80AC}"/>
    <cellStyle name="標準 16 3 2 4" xfId="148" xr:uid="{4B979274-9A67-461E-8096-A40247B25365}"/>
    <cellStyle name="標準 16 3 3" xfId="125" xr:uid="{02E1F818-8E82-4DED-9F99-48409F75CAA0}"/>
    <cellStyle name="標準 16 3 3 2" xfId="186" xr:uid="{6B4121EF-CFAA-480E-9AAC-A4B6037DA704}"/>
    <cellStyle name="標準 16 3 3 3" xfId="156" xr:uid="{AD5C691D-C7DC-45FC-9522-BDD659950E17}"/>
    <cellStyle name="標準 16 3 4" xfId="171" xr:uid="{899CD39E-710D-4D10-968C-78FC9339F531}"/>
    <cellStyle name="標準 16 3 5" xfId="141" xr:uid="{1BD088B6-DDB5-4EE2-B3E5-45473BBF78D2}"/>
    <cellStyle name="標準 16 4" xfId="113" xr:uid="{999058B0-C489-460A-8962-CDDE926EFB2F}"/>
    <cellStyle name="標準 16 4 2" xfId="130" xr:uid="{07352975-CB35-4521-B7AC-1D52E54F1A51}"/>
    <cellStyle name="標準 16 4 2 2" xfId="191" xr:uid="{C19098EA-EDE5-40C9-B133-850926A66416}"/>
    <cellStyle name="標準 16 4 2 3" xfId="161" xr:uid="{CA9F2473-654A-4E6A-8A22-8A6EF9E27DC0}"/>
    <cellStyle name="標準 16 4 3" xfId="176" xr:uid="{D52FE810-F4B5-4E6F-A133-50FBA0602DE5}"/>
    <cellStyle name="標準 16 4 4" xfId="146" xr:uid="{9A2D6B38-B81F-4C06-910C-93EA9A77BEB8}"/>
    <cellStyle name="標準 16 5" xfId="123" xr:uid="{3B9812FA-0FE0-4C79-91E3-7B31DD6E8081}"/>
    <cellStyle name="標準 16 5 2" xfId="184" xr:uid="{AE2EFCDE-8987-4EDB-8B73-5C336FF6AD56}"/>
    <cellStyle name="標準 16 5 3" xfId="154" xr:uid="{C7361696-EFC2-4683-AC3E-AA0226A2999A}"/>
    <cellStyle name="標準 16 6" xfId="169" xr:uid="{E4273887-F440-487D-88E2-AA8AB06DA90B}"/>
    <cellStyle name="標準 16 7" xfId="139" xr:uid="{21719167-10B4-4EEE-B90D-1F0CB19B0B27}"/>
    <cellStyle name="標準 17" xfId="107" xr:uid="{3E98088F-F05B-413A-A6E7-CBDC568FD0C6}"/>
    <cellStyle name="標準 18" xfId="121" xr:uid="{3E534967-FDEF-4DA3-9755-03BD3909D56B}"/>
    <cellStyle name="標準 18 2" xfId="137" xr:uid="{66954A44-E69D-4F57-93A5-E90897223F78}"/>
    <cellStyle name="標準 18 2 2" xfId="198" xr:uid="{16E4783F-F26E-4FC3-8671-A4CA5909C0D1}"/>
    <cellStyle name="標準 18 2 3" xfId="168" xr:uid="{7737EB6D-E502-4F3C-8F3A-448358CCB75E}"/>
    <cellStyle name="標準 18 3" xfId="183" xr:uid="{F7478C41-5B41-406D-B15F-38B256225CE6}"/>
    <cellStyle name="標準 18 4" xfId="153" xr:uid="{75770BDD-CE24-45FF-9AC9-EB81F5C13562}"/>
    <cellStyle name="標準 19" xfId="138" xr:uid="{8223CB50-2851-4BDC-A04B-00063A3DC444}"/>
    <cellStyle name="標準 2" xfId="75" xr:uid="{D4510B76-98E1-40CD-8B96-928DF277687F}"/>
    <cellStyle name="標準 2 2" xfId="76" xr:uid="{57EDFB47-03DC-45FE-8DCC-B037AAEE2E9A}"/>
    <cellStyle name="標準 2 2 2" xfId="1418" xr:uid="{8F1677E6-276A-4444-AEFF-6171C0C32384}"/>
    <cellStyle name="標準 2 2 3" xfId="1419" xr:uid="{0EA3C66A-9F0E-4A06-8D9A-EB062319B1FC}"/>
    <cellStyle name="標準 2 3" xfId="77" xr:uid="{CC8158CE-CEAA-4C9F-88F3-640CF58BAC12}"/>
    <cellStyle name="標準 2 3 2" xfId="1420" xr:uid="{D01FF665-491B-4984-B93B-33635BBC15D4}"/>
    <cellStyle name="標準 2 4" xfId="78" xr:uid="{15378872-6D69-4868-AA10-857D06C790C0}"/>
    <cellStyle name="標準 2 5" xfId="79" xr:uid="{A4748E96-88CF-465D-BF88-C04B6EFFD367}"/>
    <cellStyle name="標準 2 6" xfId="93" xr:uid="{9550F63C-1F8C-49C9-9779-243A7B2A63B0}"/>
    <cellStyle name="標準 2 7" xfId="106" xr:uid="{55371966-FC3A-449B-8C48-7BCAE7965A25}"/>
    <cellStyle name="標準 20" xfId="1421" xr:uid="{E24FA0EB-E973-40C2-A896-31DEDA8E2C41}"/>
    <cellStyle name="標準 21" xfId="1422" xr:uid="{F90C10B3-63B7-4FD9-9411-C168C2CC9FCC}"/>
    <cellStyle name="標準 22" xfId="1423" xr:uid="{A10FB449-B602-434D-8012-D27919D3AF39}"/>
    <cellStyle name="標準 23" xfId="1424" xr:uid="{57FEC1F4-7314-4748-976B-85EB86222CB6}"/>
    <cellStyle name="標準 24" xfId="1425" xr:uid="{16FDB878-8E26-4C9F-8E40-D993E60C5CF5}"/>
    <cellStyle name="標準 25" xfId="1426" xr:uid="{D1095E95-0117-4107-A7FB-70F64E5A7F29}"/>
    <cellStyle name="標準 26" xfId="1427" xr:uid="{498F1A6D-22B7-4DDF-BA37-3FAE89D4D764}"/>
    <cellStyle name="標準 27" xfId="1428" xr:uid="{C34D0109-83D4-4005-A70E-9EF9FFE9680B}"/>
    <cellStyle name="標準 28" xfId="1429" xr:uid="{0628B74D-F96B-44DD-A2BE-B45277202796}"/>
    <cellStyle name="標準 29" xfId="1430" xr:uid="{7C1551E2-9A2E-4C9B-8D43-33B06D1ADCD4}"/>
    <cellStyle name="標準 3" xfId="80" xr:uid="{3D744220-BE6A-45CF-9FAA-5677CD11D60F}"/>
    <cellStyle name="標準 3 2" xfId="81" xr:uid="{B6B9EEC8-6331-4759-B6E9-9FC9BFAFB043}"/>
    <cellStyle name="標準 3 3" xfId="1431" xr:uid="{12377516-92E3-43AD-B795-9A88043961BC}"/>
    <cellStyle name="標準 3 4" xfId="1432" xr:uid="{BDE63456-A180-43CC-B619-16229439EE3D}"/>
    <cellStyle name="標準 30" xfId="1433" xr:uid="{700466D4-DB7D-4181-ACEF-7D514639D466}"/>
    <cellStyle name="標準 31" xfId="1434" xr:uid="{BC8A1D40-C94C-46F9-8549-FCB4480EB844}"/>
    <cellStyle name="標準 32" xfId="1435" xr:uid="{6647A2F6-551F-4E43-83EA-873F1D7E28F3}"/>
    <cellStyle name="標準 33" xfId="1436" xr:uid="{CD718419-C641-4E17-94B7-9621C6DF4511}"/>
    <cellStyle name="標準 34" xfId="1437" xr:uid="{DCD07535-45FB-4F3D-ACCC-FF3D44C22858}"/>
    <cellStyle name="標準 35" xfId="1438" xr:uid="{48D57921-2C44-4C9F-907B-86CDB9E61C84}"/>
    <cellStyle name="標準 36" xfId="1439" xr:uid="{86320909-83A5-4EC9-BB74-DC228A36EF12}"/>
    <cellStyle name="標準 37" xfId="1440" xr:uid="{8B46FD49-88A7-424D-B151-5AFA4199A716}"/>
    <cellStyle name="標準 38" xfId="1441" xr:uid="{C8E9E60E-1AF0-4C67-AFDB-4215163FCFDB}"/>
    <cellStyle name="標準 39" xfId="1520" xr:uid="{B8B9F0D5-18F3-4213-B38C-7A8A40ECD79D}"/>
    <cellStyle name="標準 39 2" xfId="1521" xr:uid="{2CE0C83D-2499-4652-8A44-0BB8A65E15A4}"/>
    <cellStyle name="標準 4" xfId="82" xr:uid="{3AF51A27-BC29-4753-AD9B-9CD18D63E0C9}"/>
    <cellStyle name="標準 4 2" xfId="83" xr:uid="{7D7BC997-89FF-4F69-BC56-427DBA74B11C}"/>
    <cellStyle name="標準 4 3" xfId="1442" xr:uid="{D9F2A0CD-5847-40F7-8E70-9F00A1135C03}"/>
    <cellStyle name="標準 5" xfId="84" xr:uid="{CB1EC60C-AF86-4643-B3A0-0D0D772C9780}"/>
    <cellStyle name="標準 5 10" xfId="1443" xr:uid="{EB9E85F2-24D3-4909-B77E-BB1B147211C2}"/>
    <cellStyle name="標準 5 11" xfId="1511" xr:uid="{CDF1BABE-3390-4129-8589-8604245B52FF}"/>
    <cellStyle name="標準 5 12" xfId="1512" xr:uid="{06113A2B-658F-47A2-B3A0-C07CBE06F0FD}"/>
    <cellStyle name="標準 5 13" xfId="1515" xr:uid="{D0CA3DF7-2F17-401C-A992-94B9AF0AAB34}"/>
    <cellStyle name="標準 5 2" xfId="122" xr:uid="{DBC039DE-45A2-470D-8A8F-1E1EB784276E}"/>
    <cellStyle name="標準 5 2 2" xfId="1444" xr:uid="{AA26D947-E164-4234-A8F5-AA05AE6E99BF}"/>
    <cellStyle name="標準 5 2 2 2" xfId="1445" xr:uid="{DF60F8A2-AABC-41C0-8650-47BCE11E4A1E}"/>
    <cellStyle name="標準 5 2 2 2 2" xfId="1446" xr:uid="{5B37DE47-BCD4-437C-AD20-49F916F8BCE6}"/>
    <cellStyle name="標準 5 2 2 3" xfId="1447" xr:uid="{DB646811-ABE7-4A82-9EE5-9268CC36A0B9}"/>
    <cellStyle name="標準 5 2 2 3 2" xfId="1448" xr:uid="{C941D6C1-4AA7-49E0-939B-06BC90E5C9AD}"/>
    <cellStyle name="標準 5 2 2 4" xfId="1449" xr:uid="{015BB847-60A6-400F-9967-CE513983D9D4}"/>
    <cellStyle name="標準 5 2 2 5" xfId="1450" xr:uid="{69AD76DD-659F-4587-97BE-F59CDA401D98}"/>
    <cellStyle name="標準 5 2 3" xfId="1451" xr:uid="{31E89526-5465-4BA1-87D4-1559C9B54FA6}"/>
    <cellStyle name="標準 5 2 3 2" xfId="1452" xr:uid="{52BE4150-CB9B-4BE5-A051-412BA343D95E}"/>
    <cellStyle name="標準 5 2 4" xfId="1453" xr:uid="{1A760C87-98F6-4594-8D1A-FF0BABB3B2BE}"/>
    <cellStyle name="標準 5 2 4 2" xfId="1454" xr:uid="{4BE6396B-DB52-4D22-9F7C-20C3A1997D0F}"/>
    <cellStyle name="標準 5 2 5" xfId="1455" xr:uid="{D20CCFDC-2154-464F-93BF-5C2DBA1DA7E3}"/>
    <cellStyle name="標準 5 2 6" xfId="1456" xr:uid="{C18E0EFB-56FE-40F3-9AC9-B16DB732CDCA}"/>
    <cellStyle name="標準 5 3" xfId="1457" xr:uid="{D86DA390-9613-4E9C-B880-5DC68D928D4C}"/>
    <cellStyle name="標準 5 3 2" xfId="1458" xr:uid="{17430E78-E7FA-465B-8574-18FB56FDDC18}"/>
    <cellStyle name="標準 5 3 2 2" xfId="1459" xr:uid="{E704B1D0-9F1D-4D67-9465-3C8A7856CC7E}"/>
    <cellStyle name="標準 5 3 3" xfId="1460" xr:uid="{EB4493C3-E80A-45B3-9EBD-8555061A528B}"/>
    <cellStyle name="標準 5 3 3 2" xfId="1461" xr:uid="{41DEEDDF-B22F-48F5-822F-0F5D49272BFD}"/>
    <cellStyle name="標準 5 3 4" xfId="1462" xr:uid="{97AC4559-1C04-4068-81C4-407379E81991}"/>
    <cellStyle name="標準 5 3 5" xfId="1463" xr:uid="{6E94AD65-FBB9-4272-8DE5-DBA3E51FB6B7}"/>
    <cellStyle name="標準 5 4" xfId="1464" xr:uid="{539B0F8C-A599-47E7-A702-B8FA1A677B90}"/>
    <cellStyle name="標準 5 5" xfId="1465" xr:uid="{FD44AF3F-00E1-4639-BB89-6492029BF4BD}"/>
    <cellStyle name="標準 5 6" xfId="1466" xr:uid="{B476BF34-C4B4-4228-A838-EA70734F382E}"/>
    <cellStyle name="標準 5 6 2" xfId="1467" xr:uid="{1725C68C-81AF-4534-AF74-9B40701B5567}"/>
    <cellStyle name="標準 5 6 2 2" xfId="1468" xr:uid="{088706DE-4479-4E95-95F5-2E54900283FF}"/>
    <cellStyle name="標準 5 6 3" xfId="1469" xr:uid="{4D3C55CB-46CE-412E-A101-DB77D4E822D9}"/>
    <cellStyle name="標準 5 6 4" xfId="1470" xr:uid="{9F5A9518-9D7F-4610-B27A-CC6645A2ABD1}"/>
    <cellStyle name="標準 5 7" xfId="1471" xr:uid="{CDFBF217-F37C-4844-9C26-70B138F21FA8}"/>
    <cellStyle name="標準 5 7 2" xfId="1472" xr:uid="{DA1B0DFD-A631-4BA1-BFED-556A9C013DFB}"/>
    <cellStyle name="標準 5 8" xfId="1473" xr:uid="{B1F60BF6-11F6-4435-B602-28895CACB196}"/>
    <cellStyle name="標準 5 8 2" xfId="1474" xr:uid="{AA276063-3321-4BD4-A8D8-E68086C0F0AC}"/>
    <cellStyle name="標準 5 9" xfId="1475" xr:uid="{B7DB7B0A-35C3-4971-A32E-65A971753E2D}"/>
    <cellStyle name="標準 6" xfId="85" xr:uid="{F7E8D690-B658-482B-A0B4-3E86D5359163}"/>
    <cellStyle name="標準 6 2" xfId="1476" xr:uid="{88143C8D-C621-4463-A507-4C2EF41CDDD9}"/>
    <cellStyle name="標準 7" xfId="86" xr:uid="{959DA563-EC1A-4707-8D7C-1C928A8E6B7A}"/>
    <cellStyle name="標準 7 2" xfId="13" xr:uid="{9376B248-1E6D-48E1-9F03-8A4F8A07FB4A}"/>
    <cellStyle name="標準 7 3" xfId="1477" xr:uid="{C8C68AE4-E5C5-4AE4-A923-C3AE7953DA26}"/>
    <cellStyle name="標準 8" xfId="14" xr:uid="{8727A9DC-7ABA-4801-B94C-A2AF30E04EA6}"/>
    <cellStyle name="標準 8 2" xfId="1478" xr:uid="{D40BD5C5-4B78-4C52-A136-390020DDFE67}"/>
    <cellStyle name="標準 8 2 2" xfId="1479" xr:uid="{C90E2927-3835-4AFB-B78C-9C495FB15C31}"/>
    <cellStyle name="標準 8 2 2 2" xfId="1480" xr:uid="{80D2CF41-ADB7-456D-B6D2-40FD76139C43}"/>
    <cellStyle name="標準 8 2 3" xfId="1481" xr:uid="{9D47C48F-B7F4-436C-94A0-6B3D7D3D3A20}"/>
    <cellStyle name="標準 8 2 3 2" xfId="1482" xr:uid="{87D22BF7-ECF0-445F-8CE3-3E71CA4DF93B}"/>
    <cellStyle name="標準 8 2 4" xfId="1483" xr:uid="{5CED7522-AAF9-449D-8EC6-D3A19EA62FF0}"/>
    <cellStyle name="標準 8 2 5" xfId="1484" xr:uid="{68EB7B12-3FC6-443E-8ECA-C892EEFE959F}"/>
    <cellStyle name="標準 8 3" xfId="1485" xr:uid="{18695EC3-B31C-4F02-8141-7ED003CD2D32}"/>
    <cellStyle name="標準 9" xfId="87" xr:uid="{A54659C2-D5EF-49BB-B8DD-332A8B5636B2}"/>
    <cellStyle name="標準 9 2" xfId="1486" xr:uid="{C45FF497-D1B6-4DA3-94F8-BB2E3B7581AA}"/>
    <cellStyle name="標準 9 2 2" xfId="1487" xr:uid="{03C9C4C3-18A7-47ED-AAD9-E157A15B002F}"/>
    <cellStyle name="標準 9 2 2 2" xfId="1488" xr:uid="{25AAF902-607D-42E8-8B5C-305CA7B30F12}"/>
    <cellStyle name="標準 9 2 3" xfId="1489" xr:uid="{9748F67D-66F0-45D2-8045-359259BB6DB8}"/>
    <cellStyle name="標準 9 2 3 2" xfId="1490" xr:uid="{A740F70D-AF15-4284-AFAB-903664E2BD5B}"/>
    <cellStyle name="標準 9 2 4" xfId="1491" xr:uid="{74DED77B-DFCF-4BE3-A884-D5B21B15966F}"/>
    <cellStyle name="標準 9 2 5" xfId="1492" xr:uid="{C320BB7F-8A20-4CF5-88C5-06734F5F490B}"/>
    <cellStyle name="標準 9 3" xfId="1493" xr:uid="{3110EE54-5AA0-4A2D-91C8-432BB8C17021}"/>
    <cellStyle name="標準_Shimano newsletter Sep 24 2010 FOB-S" xfId="88" xr:uid="{562130A9-17BC-4580-85D1-2B1D86651F0A}"/>
    <cellStyle name="良い 2" xfId="1499" xr:uid="{C4777C74-0B1B-4BE8-8A8D-88EAA6F19E62}"/>
    <cellStyle name="表示済みのハイパーリンク 2" xfId="1494" xr:uid="{FE2B6C43-7EB0-4E32-B983-A4D1EF4E0E7B}"/>
    <cellStyle name="表示済みのハイパーリンク 2 2" xfId="1495" xr:uid="{62AAA42A-8796-4EF4-9767-8A2749694B9C}"/>
    <cellStyle name="表示済みのハイパーリンク 3" xfId="1496" xr:uid="{B1FC2186-9E87-403C-AB7D-BC43FF600AE2}"/>
    <cellStyle name="見出し 1 2" xfId="1348" xr:uid="{DCFECBCB-9294-434D-8D99-4E2D0814D5B1}"/>
    <cellStyle name="見出し 2 2" xfId="1349" xr:uid="{3D06AB00-8CDD-457B-A379-257BC928E704}"/>
    <cellStyle name="見出し 3 2" xfId="1350" xr:uid="{10AC12FC-5BA0-40C1-8C3C-1A87460B828E}"/>
    <cellStyle name="見出し 4 2" xfId="1351" xr:uid="{5F0EFD2F-F90E-4ED9-BB7B-45FDDDCA3B1A}"/>
    <cellStyle name="計算 2" xfId="1324" xr:uid="{45CC08A8-C432-471E-A769-2BB03B53B19E}"/>
    <cellStyle name="説明文 2" xfId="1356" xr:uid="{F412DA86-5A7A-485A-9A52-E9BE3667F03E}"/>
    <cellStyle name="警告文 2" xfId="1325" xr:uid="{0F9D77C0-FEA5-4729-A52E-C4C81816687F}"/>
    <cellStyle name="通貨 [0.00] 2" xfId="1357" xr:uid="{77B179CF-B620-4A97-BD50-560AC5C5B8B2}"/>
    <cellStyle name="通貨 10" xfId="1358" xr:uid="{FD7DEE39-A8DF-435D-B7D8-6514428960B0}"/>
    <cellStyle name="通貨 11" xfId="1359" xr:uid="{6A954064-9416-49F7-9F88-9A509EE86E62}"/>
    <cellStyle name="通貨 12" xfId="1360" xr:uid="{032391B9-5976-4EA7-B678-C86F06EAB2D2}"/>
    <cellStyle name="通貨 13" xfId="1361" xr:uid="{75AEE638-CBE3-4F88-848F-783F3B0B2F6E}"/>
    <cellStyle name="通貨 14" xfId="1362" xr:uid="{CB1F925C-A11B-48AE-864D-1416FCBD54B9}"/>
    <cellStyle name="通貨 15" xfId="1363" xr:uid="{BB2A7C80-E758-4690-A367-A0E717763709}"/>
    <cellStyle name="通貨 16" xfId="1364" xr:uid="{3DBC40FB-B042-4889-9E3C-CC12BEDC39C9}"/>
    <cellStyle name="通貨 17" xfId="1365" xr:uid="{538F8EFC-AADE-48DF-B3B5-1FE1EB699697}"/>
    <cellStyle name="通貨 18" xfId="1366" xr:uid="{B6E97553-18A6-4C1C-91AE-9D6449361CCD}"/>
    <cellStyle name="通貨 19" xfId="1367" xr:uid="{E6AC78FE-3567-4B5F-8911-1F7F359DFF5F}"/>
    <cellStyle name="通貨 2" xfId="1368" xr:uid="{1020436F-3859-4001-AD52-11725A448F3F}"/>
    <cellStyle name="通貨 2 2" xfId="1369" xr:uid="{AC7C6203-8532-48A9-A34B-A962CDAEDF24}"/>
    <cellStyle name="通貨 2 2 2" xfId="1370" xr:uid="{C9BD62DD-2FB0-4B52-B2F7-6B05BB30F72C}"/>
    <cellStyle name="通貨 2 3" xfId="1371" xr:uid="{B7402CFE-6E14-42B1-AFF2-D001B92875A8}"/>
    <cellStyle name="通貨 2 4" xfId="1372" xr:uid="{5B1A26F7-00F1-4FE3-8325-B6F5E02E4B3F}"/>
    <cellStyle name="通貨 2 5" xfId="1373" xr:uid="{0D9A2254-4ED8-45AE-8BD7-1B60ED3FC6DB}"/>
    <cellStyle name="通貨 20" xfId="1374" xr:uid="{42EB4E48-4887-4E4F-B739-10DC31EC441E}"/>
    <cellStyle name="通貨 21" xfId="1375" xr:uid="{7EB1D541-D05F-4A9A-9FD0-6FE66D13DA4E}"/>
    <cellStyle name="通貨 22" xfId="1376" xr:uid="{5E38EA25-B6BD-4900-890B-72003196837C}"/>
    <cellStyle name="通貨 23" xfId="1377" xr:uid="{799F5B4A-FA5A-4BA7-BC12-6122B50CD3C5}"/>
    <cellStyle name="通貨 24" xfId="1378" xr:uid="{70770359-1AD2-480B-9DC5-5D203D6480F2}"/>
    <cellStyle name="通貨 25" xfId="1379" xr:uid="{E446C2F8-C3EB-4F59-9664-9ED01C268E4D}"/>
    <cellStyle name="通貨 26" xfId="1380" xr:uid="{B4BC465A-048A-45FF-9A73-96B7D3A96801}"/>
    <cellStyle name="通貨 27" xfId="1381" xr:uid="{337CB447-3F18-408E-9AF8-84CF441AE25F}"/>
    <cellStyle name="通貨 28" xfId="1382" xr:uid="{3E8B8F0B-7AB9-43F3-A04C-25DFEB0EB0AF}"/>
    <cellStyle name="通貨 29" xfId="1383" xr:uid="{5A4AB773-46F4-4DBE-988D-07EAEB7F0F2A}"/>
    <cellStyle name="通貨 3" xfId="1384" xr:uid="{B04800D6-A269-4D88-B04B-88E76AE3F1BF}"/>
    <cellStyle name="通貨 3 2" xfId="1385" xr:uid="{8D7119CA-8F84-4265-A945-8C4BFB9FCC32}"/>
    <cellStyle name="通貨 3 3" xfId="1386" xr:uid="{A5175D69-97AB-42C9-9896-84212A35EAE9}"/>
    <cellStyle name="通貨 3 4" xfId="1387" xr:uid="{2749A1AF-7343-4596-B204-E531B1348ECA}"/>
    <cellStyle name="通貨 3 5" xfId="1388" xr:uid="{8FD3EB00-0D12-42BA-8ABC-721B8B2CE966}"/>
    <cellStyle name="通貨 30" xfId="1389" xr:uid="{8084DE72-70A0-45F6-8C63-A30324C13727}"/>
    <cellStyle name="通貨 31" xfId="1390" xr:uid="{FADC039B-5E60-4243-9B4A-55354318630E}"/>
    <cellStyle name="通貨 32" xfId="1391" xr:uid="{BE3E74FC-4B86-4D24-98C2-D927C53C43D6}"/>
    <cellStyle name="通貨 33" xfId="1392" xr:uid="{FF7E54E9-A748-433C-BFD5-1FE1A7AACFE4}"/>
    <cellStyle name="通貨 34" xfId="1393" xr:uid="{329A9738-1393-4C80-B00D-82B96FD913AF}"/>
    <cellStyle name="通貨 35" xfId="1394" xr:uid="{94F8CB66-84B3-4342-95F0-0BF21E9F15E2}"/>
    <cellStyle name="通貨 36" xfId="1395" xr:uid="{9A457479-BF0D-42F1-A331-7DA5BF8AC6FE}"/>
    <cellStyle name="通貨 37" xfId="1396" xr:uid="{3181C529-4FFB-46CA-A429-BDB3D9216844}"/>
    <cellStyle name="通貨 38" xfId="1397" xr:uid="{31287421-65A9-4189-AB85-B77894DAA02F}"/>
    <cellStyle name="通貨 39" xfId="1398" xr:uid="{C45A5825-324E-4168-A2B1-00F32109DEAE}"/>
    <cellStyle name="通貨 4" xfId="1399" xr:uid="{F045F095-C636-4BAB-B241-5494CEB6D864}"/>
    <cellStyle name="通貨 4 2" xfId="1400" xr:uid="{5816023C-7C95-44DE-8BA0-465823E10D50}"/>
    <cellStyle name="通貨 4 3" xfId="1401" xr:uid="{CB90ABDC-A154-4246-8CD3-B28E88348266}"/>
    <cellStyle name="通貨 4 4" xfId="1402" xr:uid="{8328EF17-7A92-413E-AD31-5BB26780A89A}"/>
    <cellStyle name="通貨 40" xfId="1403" xr:uid="{908600DD-1C64-42AF-B6EA-7B12F472F668}"/>
    <cellStyle name="通貨 41" xfId="1404" xr:uid="{9A4EF100-ED89-43BC-A00E-E94168494990}"/>
    <cellStyle name="通貨 5" xfId="1405" xr:uid="{75A9E2C2-FDBC-476F-8E5F-6F8318A5555F}"/>
    <cellStyle name="通貨 6" xfId="1406" xr:uid="{6C7A2EBF-3B32-4BC2-AB39-A3CAA61D1BE3}"/>
    <cellStyle name="通貨 7" xfId="1407" xr:uid="{198DB29E-0C25-43D3-9116-80731A606CC3}"/>
    <cellStyle name="通貨 8" xfId="1408" xr:uid="{DBF6A004-7F25-432D-8A72-41BA9F84DDD2}"/>
    <cellStyle name="通貨 9" xfId="1409" xr:uid="{B36D3011-97B7-48D8-AD52-1FACE86C5E84}"/>
    <cellStyle name="集計 2" xfId="1353" xr:uid="{9DD33D98-3C9A-409B-8802-81403C0E8F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37AA0-0E55-408D-B4A8-9559E3846581}">
  <sheetPr codeName="Blad6">
    <pageSetUpPr fitToPage="1"/>
  </sheetPr>
  <dimension ref="A1:L26"/>
  <sheetViews>
    <sheetView tabSelected="1" zoomScale="70" zoomScaleNormal="70" workbookViewId="0">
      <selection activeCell="E5" sqref="E5:G5"/>
    </sheetView>
  </sheetViews>
  <sheetFormatPr defaultRowHeight="18"/>
  <cols>
    <col min="1" max="1" width="23.5546875" bestFit="1" customWidth="1"/>
    <col min="2" max="2" width="39.33203125" bestFit="1" customWidth="1"/>
    <col min="3" max="3" width="23.44140625" style="3" bestFit="1" customWidth="1"/>
    <col min="4" max="4" width="2.109375" customWidth="1"/>
    <col min="5" max="5" width="29.33203125" style="3" bestFit="1" customWidth="1"/>
    <col min="6" max="6" width="36.33203125" style="3" customWidth="1"/>
    <col min="7" max="7" width="32.109375" style="3" bestFit="1" customWidth="1"/>
    <col min="8" max="8" width="2.109375" customWidth="1"/>
    <col min="9" max="9" width="23.5546875" style="3" bestFit="1" customWidth="1"/>
    <col min="10" max="10" width="38.5546875" style="3" bestFit="1" customWidth="1"/>
    <col min="11" max="11" width="24" style="3" bestFit="1" customWidth="1"/>
  </cols>
  <sheetData>
    <row r="1" spans="1:12">
      <c r="H1" s="3"/>
    </row>
    <row r="2" spans="1:12" ht="21">
      <c r="A2" s="4"/>
      <c r="B2" s="3"/>
      <c r="E2" s="4"/>
      <c r="H2" s="3"/>
    </row>
    <row r="3" spans="1:12" ht="30">
      <c r="A3" s="4"/>
      <c r="B3" s="3"/>
      <c r="E3" s="13" t="s">
        <v>3895</v>
      </c>
      <c r="F3" s="13"/>
      <c r="G3" s="13"/>
      <c r="H3" s="3"/>
    </row>
    <row r="4" spans="1:12" ht="30">
      <c r="A4" s="4"/>
      <c r="B4" s="3"/>
      <c r="D4" s="1"/>
      <c r="E4" s="13" t="s">
        <v>3896</v>
      </c>
      <c r="F4" s="13"/>
      <c r="G4" s="13"/>
      <c r="H4" s="5"/>
      <c r="I4" s="5"/>
      <c r="J4" s="5"/>
      <c r="K4" s="5"/>
      <c r="L4" s="5"/>
    </row>
    <row r="5" spans="1:12" ht="25.8">
      <c r="A5" s="4"/>
      <c r="B5" s="3"/>
      <c r="D5" s="3"/>
      <c r="E5" s="16" t="s">
        <v>247</v>
      </c>
      <c r="F5" s="17"/>
      <c r="G5" s="17"/>
      <c r="H5" s="3"/>
      <c r="L5" s="3"/>
    </row>
    <row r="6" spans="1:12" ht="25.8">
      <c r="A6" s="4"/>
      <c r="B6" s="6"/>
      <c r="D6" s="3"/>
      <c r="E6"/>
      <c r="F6"/>
      <c r="G6"/>
      <c r="H6" s="3"/>
      <c r="I6" s="4"/>
      <c r="J6" s="6"/>
      <c r="L6" s="3"/>
    </row>
    <row r="7" spans="1:12" ht="23.4" customHeight="1">
      <c r="A7" s="3"/>
      <c r="B7" s="3"/>
      <c r="D7" s="3"/>
      <c r="E7" s="15" t="s">
        <v>317</v>
      </c>
      <c r="F7" s="15"/>
      <c r="G7" s="15"/>
      <c r="H7" s="3"/>
      <c r="L7" s="3"/>
    </row>
    <row r="8" spans="1:12" ht="23.4" customHeight="1">
      <c r="A8" s="5"/>
      <c r="B8" s="5"/>
      <c r="C8" s="5"/>
      <c r="D8" s="3"/>
      <c r="E8" s="12" t="str">
        <f>VLOOKUP(E5,Lista!A:B,2,0)</f>
        <v>Åkulla 8vxl 47cm svart matt</v>
      </c>
      <c r="F8" s="12"/>
      <c r="G8" s="12"/>
      <c r="H8" s="3"/>
      <c r="I8" s="5"/>
      <c r="J8" s="5"/>
      <c r="K8" s="5"/>
      <c r="L8" s="5"/>
    </row>
    <row r="9" spans="1:12" ht="23.4" customHeight="1">
      <c r="A9" s="4"/>
      <c r="B9" s="6"/>
      <c r="D9" s="3"/>
      <c r="E9" s="14"/>
      <c r="F9" s="14"/>
      <c r="G9" s="14"/>
      <c r="H9" s="3"/>
      <c r="I9" s="5"/>
      <c r="J9" s="5"/>
      <c r="L9" s="3"/>
    </row>
    <row r="10" spans="1:12" ht="23.4" customHeight="1">
      <c r="A10" s="4"/>
      <c r="B10" s="6"/>
      <c r="D10" s="3"/>
      <c r="E10" s="15" t="s">
        <v>318</v>
      </c>
      <c r="F10" s="15"/>
      <c r="G10" s="15"/>
      <c r="H10" s="3"/>
      <c r="I10" s="4"/>
      <c r="J10" s="6"/>
      <c r="L10" s="3"/>
    </row>
    <row r="11" spans="1:12" ht="23.4" customHeight="1">
      <c r="A11" s="3"/>
      <c r="B11" s="3"/>
      <c r="D11" s="3"/>
      <c r="E11" s="12" t="str">
        <f>VLOOKUP(E5,Lista!A:D,4,0)</f>
        <v>2021-2024</v>
      </c>
      <c r="F11" s="12"/>
      <c r="G11" s="12"/>
      <c r="H11" s="3"/>
    </row>
    <row r="12" spans="1:12" ht="23.4" customHeight="1">
      <c r="A12" s="11"/>
      <c r="B12" s="12"/>
      <c r="C12" s="12"/>
      <c r="H12" s="3"/>
    </row>
    <row r="13" spans="1:12" ht="22.2">
      <c r="A13" s="7" t="s">
        <v>319</v>
      </c>
      <c r="B13" s="7" t="s">
        <v>320</v>
      </c>
      <c r="C13" s="7" t="s">
        <v>321</v>
      </c>
      <c r="D13" s="8"/>
      <c r="E13" s="7" t="s">
        <v>319</v>
      </c>
      <c r="F13" s="7" t="s">
        <v>320</v>
      </c>
      <c r="G13" s="7" t="s">
        <v>321</v>
      </c>
      <c r="H13" s="8"/>
      <c r="I13" s="7" t="s">
        <v>319</v>
      </c>
      <c r="J13" s="7" t="s">
        <v>320</v>
      </c>
      <c r="K13" s="7" t="s">
        <v>321</v>
      </c>
    </row>
    <row r="14" spans="1:12" ht="21">
      <c r="A14" s="9" t="str">
        <f>Lista!H$1</f>
        <v>Styrlager</v>
      </c>
      <c r="B14" s="10" t="str">
        <f>_xlfn.IFNA(VLOOKUP(C14,Benämning!A:B,2,0),"")</f>
        <v>Styrlager 1-1/8" semi integr</v>
      </c>
      <c r="C14" s="10" t="str">
        <f>_xlfn.IFNA(VLOOKUP($E$5,Lista!A:BN,8,0),"")</f>
        <v>C2100160</v>
      </c>
      <c r="D14" s="8"/>
      <c r="E14" s="9" t="str">
        <f>Lista!U$1</f>
        <v>Kedjeskyddsfäste</v>
      </c>
      <c r="F14" s="10" t="str">
        <f>_xlfn.IFNA(VLOOKUP(G14,Benämning!A:B,2,0),"")</f>
        <v/>
      </c>
      <c r="G14" s="10" t="str">
        <f>_xlfn.IFNA(VLOOKUP($E$5,Lista!A:BN,21,0),"")</f>
        <v xml:space="preserve"> </v>
      </c>
      <c r="H14" s="8"/>
      <c r="I14" s="9" t="str">
        <f>Lista!AH$1</f>
        <v>Pakethållarstag</v>
      </c>
      <c r="J14" s="10" t="str">
        <f>_xlfn.IFNA(VLOOKUP(K14,Benämning!A:B,2,0),"")</f>
        <v/>
      </c>
      <c r="K14" s="10" t="str">
        <f>_xlfn.IFNA(VLOOKUP($E$5,Lista!A:BN,34,0),"")</f>
        <v>Ingår i pakethållaren</v>
      </c>
    </row>
    <row r="15" spans="1:12" ht="21">
      <c r="A15" s="9" t="str">
        <f>Lista!I$1</f>
        <v>Styrstam</v>
      </c>
      <c r="B15" s="10" t="str">
        <f>_xlfn.IFNA(VLOOKUP(C15,Benämning!A:B,2,0),"")</f>
        <v>Styrstam obvius 90</v>
      </c>
      <c r="C15" s="10" t="str">
        <f>_xlfn.IFNA(VLOOKUP($E$5,Lista!A:BN,9,0),"")</f>
        <v>C2200152-090</v>
      </c>
      <c r="D15" s="8"/>
      <c r="E15" s="9" t="str">
        <f>Lista!V$1</f>
        <v>Framväxel</v>
      </c>
      <c r="F15" s="10" t="str">
        <f>_xlfn.IFNA(VLOOKUP(G15,Benämning!A:B,2,0),"")</f>
        <v/>
      </c>
      <c r="G15" s="10" t="str">
        <f>_xlfn.IFNA(VLOOKUP($E$5,Lista!A:BN,22,0),"")</f>
        <v xml:space="preserve"> </v>
      </c>
      <c r="H15" s="8"/>
      <c r="I15" s="9" t="str">
        <f>Lista!AI$1</f>
        <v>Sadel</v>
      </c>
      <c r="J15" s="10" t="str">
        <f>_xlfn.IFNA(VLOOKUP(K15,Benämning!A:B,2,0),"")</f>
        <v>Sadel unisex Obvius 160 svart</v>
      </c>
      <c r="K15" s="10" t="str">
        <f>_xlfn.IFNA(VLOOKUP($E$5,Lista!A:BN,35,0),"")</f>
        <v>C7100525</v>
      </c>
    </row>
    <row r="16" spans="1:12" ht="21">
      <c r="A16" s="9" t="str">
        <f>Lista!J$1</f>
        <v>Styre</v>
      </c>
      <c r="B16" s="10" t="str">
        <f>_xlfn.IFNA(VLOOKUP(C16,Benämning!A:B,2,0),"")</f>
        <v>Styre Hybrid risebar</v>
      </c>
      <c r="C16" s="10" t="str">
        <f>_xlfn.IFNA(VLOOKUP($E$5,Lista!A:BN,10,0),"")</f>
        <v>C2300249</v>
      </c>
      <c r="D16" s="8"/>
      <c r="E16" s="9" t="str">
        <f>Lista!W$1</f>
        <v>Bakväxel</v>
      </c>
      <c r="F16" s="10" t="str">
        <f>_xlfn.IFNA(VLOOKUP(G16,Benämning!A:B,2,0),"")</f>
        <v/>
      </c>
      <c r="G16" s="10" t="str">
        <f>_xlfn.IFNA(VLOOKUP($E$5,Lista!A:BN,23,0),"")</f>
        <v>Kontakta SHIMANO</v>
      </c>
      <c r="H16" s="8"/>
      <c r="I16" s="9" t="str">
        <f>Lista!AJ$1</f>
        <v>Sadelstolpe</v>
      </c>
      <c r="J16" s="10" t="str">
        <f>_xlfn.IFNA(VLOOKUP(K16,Benämning!A:B,2,0),"")</f>
        <v>Sadelstolpe obvius 27.2x400mm</v>
      </c>
      <c r="K16" s="10" t="str">
        <f>_xlfn.IFNA(VLOOKUP($E$5,Lista!A:BN,36,0),"")</f>
        <v>C7200327-272</v>
      </c>
    </row>
    <row r="17" spans="1:11" ht="21">
      <c r="A17" s="9" t="str">
        <f>Lista!K$1</f>
        <v>BromsgreppH</v>
      </c>
      <c r="B17" s="10" t="str">
        <f>_xlfn.IFNA(VLOOKUP(C17,Benämning!A:B,2,0),"")</f>
        <v/>
      </c>
      <c r="C17" s="10" t="str">
        <f>_xlfn.IFNA(VLOOKUP($E$5,Lista!A:BN,11,0),"")</f>
        <v>Kontakta SHIMANO</v>
      </c>
      <c r="D17" s="8"/>
      <c r="E17" s="9" t="str">
        <f>Lista!X$1</f>
        <v>Kedja</v>
      </c>
      <c r="F17" s="10" t="str">
        <f>_xlfn.IFNA(VLOOKUP(G17,Benämning!A:B,2,0),"")</f>
        <v/>
      </c>
      <c r="G17" s="10" t="str">
        <f>_xlfn.IFNA(VLOOKUP($E$5,Lista!A:BN,24,0),"")</f>
        <v>Kontakta SHIMANO</v>
      </c>
      <c r="H17" s="8"/>
      <c r="I17" s="9" t="str">
        <f>Lista!AK$1</f>
        <v>Sadelrörsklämma</v>
      </c>
      <c r="J17" s="10" t="str">
        <f>_xlfn.IFNA(VLOOKUP(K17,Benämning!A:B,2,0),"")</f>
        <v>Sadelrörsklämma 31.8mm svart</v>
      </c>
      <c r="K17" s="10" t="str">
        <f>_xlfn.IFNA(VLOOKUP($E$5,Lista!A:BN,37,0),"")</f>
        <v>C7300027-318</v>
      </c>
    </row>
    <row r="18" spans="1:11" ht="21">
      <c r="A18" s="9" t="str">
        <f>Lista!L$1</f>
        <v>BromsgreppV</v>
      </c>
      <c r="B18" s="10" t="str">
        <f>_xlfn.IFNA(VLOOKUP(C18,Benämning!A:B,2,0),"")</f>
        <v/>
      </c>
      <c r="C18" s="10" t="str">
        <f>_xlfn.IFNA(VLOOKUP($E$5,Lista!A:BN,12,0),"")</f>
        <v>Kontakta SHIMANO</v>
      </c>
      <c r="D18" s="8"/>
      <c r="E18" s="9" t="str">
        <f>Lista!Y$1</f>
        <v>Kassett</v>
      </c>
      <c r="F18" s="10" t="str">
        <f>_xlfn.IFNA(VLOOKUP(G18,Benämning!A:B,2,0),"")</f>
        <v/>
      </c>
      <c r="G18" s="10" t="str">
        <f>_xlfn.IFNA(VLOOKUP($E$5,Lista!A:BN,25,0),"")</f>
        <v>Kontakta SHIMANO</v>
      </c>
      <c r="H18" s="8"/>
      <c r="I18" s="9" t="str">
        <f>Lista!AL$1</f>
        <v>Framlampa</v>
      </c>
      <c r="J18" s="10" t="str">
        <f>_xlfn.IFNA(VLOOKUP(K18,Benämning!A:B,2,0),"")</f>
        <v/>
      </c>
      <c r="K18" s="10" t="str">
        <f>_xlfn.IFNA(VLOOKUP($E$5,Lista!A:BN,38,0),"")</f>
        <v xml:space="preserve"> </v>
      </c>
    </row>
    <row r="19" spans="1:11" ht="21">
      <c r="A19" s="9" t="str">
        <f>Lista!M$1</f>
        <v>VäxelreglageH</v>
      </c>
      <c r="B19" s="10" t="str">
        <f>_xlfn.IFNA(VLOOKUP(C19,Benämning!A:B,2,0),"")</f>
        <v/>
      </c>
      <c r="C19" s="10" t="str">
        <f>_xlfn.IFNA(VLOOKUP($E$5,Lista!A:BN,13,0),"")</f>
        <v>Kontakta SHIMANO</v>
      </c>
      <c r="D19" s="8"/>
      <c r="E19" s="9" t="str">
        <f>Lista!Z$1</f>
        <v>Framhjul</v>
      </c>
      <c r="F19" s="10" t="str">
        <f>_xlfn.IFNA(VLOOKUP(G19,Benämning!A:B,2,0),"")</f>
        <v>Hjul fram 622-21 db/sv bsq</v>
      </c>
      <c r="G19" s="10" t="str">
        <f>_xlfn.IFNA(VLOOKUP($E$5,Lista!A:BN,26,0),"")</f>
        <v>C4100337</v>
      </c>
      <c r="H19" s="8"/>
      <c r="I19" s="9" t="str">
        <f>Lista!AM$1</f>
        <v>Baklampa</v>
      </c>
      <c r="J19" s="10" t="str">
        <f>_xlfn.IFNA(VLOOKUP(K19,Benämning!A:B,2,0),"")</f>
        <v/>
      </c>
      <c r="K19" s="10" t="str">
        <f>_xlfn.IFNA(VLOOKUP($E$5,Lista!A:BN,39,0),"")</f>
        <v xml:space="preserve"> </v>
      </c>
    </row>
    <row r="20" spans="1:11" ht="21">
      <c r="A20" s="9" t="str">
        <f>Lista!N$1</f>
        <v>VäxelreglageV</v>
      </c>
      <c r="B20" s="10" t="str">
        <f>_xlfn.IFNA(VLOOKUP(C20,Benämning!A:B,2,0),"")</f>
        <v/>
      </c>
      <c r="C20" s="10" t="str">
        <f>_xlfn.IFNA(VLOOKUP($E$5,Lista!A:BN,14,0),"")</f>
        <v xml:space="preserve"> </v>
      </c>
      <c r="D20" s="8"/>
      <c r="E20" s="9" t="str">
        <f>Lista!AA$1</f>
        <v>Framnav</v>
      </c>
      <c r="F20" s="10" t="str">
        <f>_xlfn.IFNA(VLOOKUP(G20,Benämning!A:B,2,0),"")</f>
        <v/>
      </c>
      <c r="G20" s="10" t="str">
        <f>_xlfn.IFNA(VLOOKUP($E$5,Lista!A:BN,27,0),"")</f>
        <v xml:space="preserve"> </v>
      </c>
      <c r="H20" s="8"/>
      <c r="I20" s="9" t="str">
        <f>Lista!AN$1</f>
        <v>Låssats</v>
      </c>
      <c r="J20" s="10" t="str">
        <f>_xlfn.IFNA(VLOOKUP(K20,Benämning!A:B,2,0),"")</f>
        <v/>
      </c>
      <c r="K20" s="10" t="str">
        <f>_xlfn.IFNA(VLOOKUP($E$5,Lista!A:BN,40,0),"")</f>
        <v xml:space="preserve"> </v>
      </c>
    </row>
    <row r="21" spans="1:11" ht="21">
      <c r="A21" s="9" t="str">
        <f>Lista!O$1</f>
        <v>Handtagpar</v>
      </c>
      <c r="B21" s="10" t="str">
        <f>_xlfn.IFNA(VLOOKUP(C21,Benämning!A:B,2,0),"")</f>
        <v>Handtag bio+ 130mm svart/grå</v>
      </c>
      <c r="C21" s="10" t="str">
        <f>_xlfn.IFNA(VLOOKUP($E$5,Lista!A:BN,15,0),"")</f>
        <v>C2500164</v>
      </c>
      <c r="D21" s="8"/>
      <c r="E21" s="9" t="str">
        <f>Lista!AB$1</f>
        <v>Bakhjul</v>
      </c>
      <c r="F21" s="10" t="str">
        <f>_xlfn.IFNA(VLOOKUP(G21,Benämning!A:B,2,0),"")</f>
        <v>Hjul bak 622-21 db/sv 8-10 bsq</v>
      </c>
      <c r="G21" s="10" t="str">
        <f>_xlfn.IFNA(VLOOKUP($E$5,Lista!A:BN,28,0),"")</f>
        <v>C4200298</v>
      </c>
      <c r="H21" s="8"/>
      <c r="I21" s="9" t="str">
        <f>Lista!AO$1</f>
        <v>Stöd</v>
      </c>
      <c r="J21" s="10" t="str">
        <f>_xlfn.IFNA(VLOOKUP(K21,Benämning!A:B,2,0),"")</f>
        <v>Stöd 24-28" mooveable svart</v>
      </c>
      <c r="K21" s="10" t="str">
        <f>_xlfn.IFNA(VLOOKUP($E$5,Lista!A:BN,41,0),"")</f>
        <v>C8100037</v>
      </c>
    </row>
    <row r="22" spans="1:11" ht="21">
      <c r="A22" s="9" t="str">
        <f>Lista!P$1</f>
        <v>Frambroms</v>
      </c>
      <c r="B22" s="10" t="str">
        <f>_xlfn.IFNA(VLOOKUP(C22,Benämning!A:B,2,0),"")</f>
        <v/>
      </c>
      <c r="C22" s="10" t="str">
        <f>_xlfn.IFNA(VLOOKUP($E$5,Lista!A:BN,16,0),"")</f>
        <v>Kontakta SHIMANO</v>
      </c>
      <c r="D22" s="8"/>
      <c r="E22" s="9" t="str">
        <f>Lista!AC$1</f>
        <v>Baknav</v>
      </c>
      <c r="F22" s="10" t="str">
        <f>_xlfn.IFNA(VLOOKUP(G22,Benämning!A:B,2,0),"")</f>
        <v/>
      </c>
      <c r="G22" s="10" t="str">
        <f>_xlfn.IFNA(VLOOKUP($E$5,Lista!A:BN,29,0),"")</f>
        <v xml:space="preserve"> </v>
      </c>
      <c r="H22" s="8"/>
      <c r="I22" s="9" t="str">
        <f>Lista!AP$1</f>
        <v>Frampakethållare</v>
      </c>
      <c r="J22" s="10" t="str">
        <f>_xlfn.IFNA(VLOOKUP(K22,Benämning!A:B,2,0),"")</f>
        <v/>
      </c>
      <c r="K22" s="10" t="str">
        <f>_xlfn.IFNA(VLOOKUP($E$5,Lista!A:BN,42,0),"")</f>
        <v xml:space="preserve"> </v>
      </c>
    </row>
    <row r="23" spans="1:11" ht="21">
      <c r="A23" s="9" t="str">
        <f>Lista!Q$1</f>
        <v>Bakbroms</v>
      </c>
      <c r="B23" s="10" t="str">
        <f>_xlfn.IFNA(VLOOKUP(C23,Benämning!A:B,2,0),"")</f>
        <v/>
      </c>
      <c r="C23" s="10" t="str">
        <f>_xlfn.IFNA(VLOOKUP($E$5,Lista!A:BN,17,0),"")</f>
        <v>Kontakta SHIMANO</v>
      </c>
      <c r="D23" s="8"/>
      <c r="E23" s="9" t="str">
        <f>Lista!AD$1</f>
        <v>Fälg</v>
      </c>
      <c r="F23" s="10" t="str">
        <f>_xlfn.IFNA(VLOOKUP(G23,Benämning!A:B,2,0),"")</f>
        <v>Fälg 622-21 db/sv sport 36h</v>
      </c>
      <c r="G23" s="10" t="str">
        <f>_xlfn.IFNA(VLOOKUP($E$5,Lista!A:BN,30,0),"")</f>
        <v>C4505763</v>
      </c>
      <c r="H23" s="8"/>
      <c r="I23" s="9" t="str">
        <f>Lista!AQ$1</f>
        <v>Stagfram</v>
      </c>
      <c r="J23" s="10" t="str">
        <f>_xlfn.IFNA(VLOOKUP(K23,Benämning!A:B,2,0),"")</f>
        <v/>
      </c>
      <c r="K23" s="10" t="str">
        <f>_xlfn.IFNA(VLOOKUP($E$5,Lista!A:BN,43,0),"")</f>
        <v xml:space="preserve"> </v>
      </c>
    </row>
    <row r="24" spans="1:11" ht="21">
      <c r="A24" s="9" t="str">
        <f>Lista!R$1</f>
        <v>Vevlager</v>
      </c>
      <c r="B24" s="10" t="str">
        <f>_xlfn.IFNA(VLOOKUP(C24,Benämning!A:B,2,0),"")</f>
        <v>Vevlager 68x116mm</v>
      </c>
      <c r="C24" s="10" t="str">
        <f>_xlfn.IFNA(VLOOKUP($E$5,Lista!A:BN,18,0),"")</f>
        <v>C3100100-116</v>
      </c>
      <c r="D24" s="8"/>
      <c r="E24" s="9" t="str">
        <f>Lista!AE$1</f>
        <v>Däck</v>
      </c>
      <c r="F24" s="10" t="str">
        <f>_xlfn.IFNA(VLOOKUP(G24,Benämning!A:B,2,0),"")</f>
        <v>Däck 40-622 quantum rr svart</v>
      </c>
      <c r="G24" s="10" t="str">
        <f>_xlfn.IFNA(VLOOKUP($E$5,Lista!A:BN,31,0),"")</f>
        <v>C4901062</v>
      </c>
      <c r="H24" s="8"/>
      <c r="I24" s="9" t="str">
        <f>Lista!AR$1</f>
        <v>Pedaler</v>
      </c>
      <c r="J24" s="10" t="str">
        <f>_xlfn.IFNA(VLOOKUP(K24,Benämning!A:B,2,0),"")</f>
        <v>Pedaler 9/16" sport svarta</v>
      </c>
      <c r="K24" s="10" t="str">
        <f>_xlfn.IFNA(VLOOKUP($E$5,Lista!A:BN,44,0),"")</f>
        <v>C3500032</v>
      </c>
    </row>
    <row r="25" spans="1:11" ht="21">
      <c r="A25" s="9" t="str">
        <f>Lista!S$1</f>
        <v>Vevparti</v>
      </c>
      <c r="B25" s="10" t="str">
        <f>_xlfn.IFNA(VLOOKUP(C25,Benämning!A:B,2,0),"")</f>
        <v>Vevparti swift 44t 170mm</v>
      </c>
      <c r="C25" s="10" t="str">
        <f>_xlfn.IFNA(VLOOKUP($E$5,Lista!A:BN,19,0),"")</f>
        <v>C3300055</v>
      </c>
      <c r="D25" s="8"/>
      <c r="E25" s="9" t="str">
        <f>Lista!AF$1</f>
        <v>Skärmset</v>
      </c>
      <c r="F25" s="10" t="str">
        <f>_xlfn.IFNA(VLOOKUP(G25,Benämning!A:B,2,0),"")</f>
        <v>Bak/Framskärm 46/622 plast svart</v>
      </c>
      <c r="G25" s="10" t="str">
        <f>_xlfn.IFNA(VLOOKUP($E$5,Lista!A:BN,32,0),"")</f>
        <v>C8256125-BK / C8255845-BK</v>
      </c>
      <c r="H25" s="8"/>
      <c r="I25" s="9" t="str">
        <f>Lista!AS$1</f>
        <v>Växelöra</v>
      </c>
      <c r="J25" s="10" t="str">
        <f>_xlfn.IFNA(VLOOKUP(K25,Benämning!A:B,2,0),"")</f>
        <v>Växelöra El-cykel 2017-&gt;</v>
      </c>
      <c r="K25" s="10" t="str">
        <f>_xlfn.IFNA(VLOOKUP($E$5,Lista!A:BN,45,0),"")</f>
        <v>C1350087</v>
      </c>
    </row>
    <row r="26" spans="1:11" ht="21">
      <c r="A26" s="9" t="str">
        <f>Lista!T$1</f>
        <v>Kedjeskydd</v>
      </c>
      <c r="B26" s="10" t="str">
        <f>_xlfn.IFNA(VLOOKUP(C26,Benämning!A:B,2,0),"")</f>
        <v/>
      </c>
      <c r="C26" s="10" t="str">
        <f>_xlfn.IFNA(VLOOKUP($E$5,Lista!A:BN,20,0),"")</f>
        <v xml:space="preserve"> </v>
      </c>
      <c r="D26" s="8"/>
      <c r="E26" s="9" t="str">
        <f>Lista!AG$1</f>
        <v>Pakethållare</v>
      </c>
      <c r="F26" s="10" t="str">
        <f>_xlfn.IFNA(VLOOKUP(G26,Benämning!A:B,2,0),"")</f>
        <v>Pakethållare sport + AVS sv</v>
      </c>
      <c r="G26" s="10" t="str">
        <f>_xlfn.IFNA(VLOOKUP($E$5,Lista!A:BN,33,0),"")</f>
        <v>C8200052</v>
      </c>
      <c r="H26" s="8"/>
      <c r="I26" s="9"/>
      <c r="J26" s="10"/>
      <c r="K26" s="10"/>
    </row>
  </sheetData>
  <sheetProtection algorithmName="SHA-512" hashValue="F0SxPTwxKppN9GUxxDr3DShwyIXsbo3VUla+7HCHxGr67fe/xtfPfGvQ3cxCc7zsWNyE8yWfhPx154FdV3kAnA==" saltValue="a/xJ5gNRLL24U/5D93A2JA==" spinCount="100000" sheet="1" objects="1" scenarios="1"/>
  <mergeCells count="9">
    <mergeCell ref="A12:C12"/>
    <mergeCell ref="E3:G3"/>
    <mergeCell ref="E9:G9"/>
    <mergeCell ref="E7:G7"/>
    <mergeCell ref="E10:G10"/>
    <mergeCell ref="E11:G11"/>
    <mergeCell ref="E8:G8"/>
    <mergeCell ref="E4:G4"/>
    <mergeCell ref="E5:G5"/>
  </mergeCells>
  <pageMargins left="0.7" right="0.7" top="0.75" bottom="0.75" header="0.3" footer="0.3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EF511-4F3F-4A72-9DC2-1D702D119AEC}">
  <sheetPr codeName="Blad1">
    <pageSetUpPr fitToPage="1"/>
  </sheetPr>
  <dimension ref="A1:AT277"/>
  <sheetViews>
    <sheetView zoomScaleNormal="100" workbookViewId="0">
      <pane xSplit="4" ySplit="2" topLeftCell="E243" activePane="bottomRight" state="frozen"/>
      <selection pane="topRight" activeCell="E1" sqref="E1"/>
      <selection pane="bottomLeft" activeCell="A2" sqref="A2"/>
      <selection pane="bottomRight" activeCell="A259" sqref="A259"/>
    </sheetView>
  </sheetViews>
  <sheetFormatPr defaultRowHeight="14.4"/>
  <cols>
    <col min="1" max="1" width="12.21875" style="1" bestFit="1" customWidth="1"/>
    <col min="2" max="2" width="31.33203125" style="1" bestFit="1" customWidth="1"/>
    <col min="3" max="3" width="8.21875" style="1" bestFit="1" customWidth="1"/>
    <col min="4" max="4" width="11.109375" style="1" bestFit="1" customWidth="1"/>
    <col min="5" max="5" width="8.88671875" style="1"/>
    <col min="6" max="6" width="4.6640625" bestFit="1" customWidth="1"/>
    <col min="7" max="7" width="9.77734375" bestFit="1" customWidth="1"/>
    <col min="8" max="8" width="9.109375" bestFit="1" customWidth="1"/>
    <col min="9" max="9" width="12.77734375" bestFit="1" customWidth="1"/>
    <col min="10" max="10" width="9.109375" bestFit="1" customWidth="1"/>
    <col min="11" max="14" width="17" bestFit="1" customWidth="1"/>
    <col min="15" max="15" width="10.88671875" bestFit="1" customWidth="1"/>
    <col min="16" max="19" width="17" bestFit="1" customWidth="1"/>
    <col min="20" max="20" width="12.88671875" bestFit="1" customWidth="1"/>
    <col min="21" max="21" width="15" bestFit="1" customWidth="1"/>
    <col min="22" max="25" width="17" bestFit="1" customWidth="1"/>
    <col min="26" max="26" width="9.109375" bestFit="1" customWidth="1"/>
    <col min="27" max="29" width="17" bestFit="1" customWidth="1"/>
    <col min="30" max="30" width="13.5546875" bestFit="1" customWidth="1"/>
    <col min="31" max="31" width="9.109375" bestFit="1" customWidth="1"/>
    <col min="32" max="32" width="24.77734375" bestFit="1" customWidth="1"/>
    <col min="33" max="33" width="14.6640625" bestFit="1" customWidth="1"/>
    <col min="34" max="34" width="17.77734375" bestFit="1" customWidth="1"/>
    <col min="35" max="35" width="9.109375" bestFit="1" customWidth="1"/>
    <col min="36" max="36" width="12.77734375" bestFit="1" customWidth="1"/>
    <col min="37" max="37" width="15.109375" bestFit="1" customWidth="1"/>
    <col min="38" max="38" width="10.109375" bestFit="1" customWidth="1"/>
    <col min="39" max="41" width="9.109375" bestFit="1" customWidth="1"/>
    <col min="42" max="42" width="15.33203125" bestFit="1" customWidth="1"/>
    <col min="43" max="43" width="14.6640625" bestFit="1" customWidth="1"/>
    <col min="44" max="45" width="9.109375" bestFit="1" customWidth="1"/>
  </cols>
  <sheetData>
    <row r="1" spans="1:46">
      <c r="A1" s="1" t="s">
        <v>319</v>
      </c>
      <c r="B1" s="1" t="s">
        <v>317</v>
      </c>
      <c r="C1" s="1" t="s">
        <v>3879</v>
      </c>
      <c r="D1" s="1" t="s">
        <v>3880</v>
      </c>
      <c r="F1" t="s">
        <v>3897</v>
      </c>
      <c r="G1" t="s">
        <v>322</v>
      </c>
      <c r="H1" t="s">
        <v>195</v>
      </c>
      <c r="I1" t="s">
        <v>3898</v>
      </c>
      <c r="J1" t="s">
        <v>196</v>
      </c>
      <c r="K1" t="s">
        <v>3963</v>
      </c>
      <c r="L1" t="s">
        <v>3964</v>
      </c>
      <c r="M1" t="s">
        <v>3965</v>
      </c>
      <c r="N1" t="s">
        <v>3966</v>
      </c>
      <c r="O1" t="s">
        <v>3967</v>
      </c>
      <c r="P1" t="s">
        <v>197</v>
      </c>
      <c r="Q1" t="s">
        <v>198</v>
      </c>
      <c r="R1" t="s">
        <v>199</v>
      </c>
      <c r="S1" t="s">
        <v>200</v>
      </c>
      <c r="T1" t="s">
        <v>201</v>
      </c>
      <c r="U1" t="s">
        <v>202</v>
      </c>
      <c r="V1" t="s">
        <v>203</v>
      </c>
      <c r="W1" t="s">
        <v>204</v>
      </c>
      <c r="X1" t="s">
        <v>205</v>
      </c>
      <c r="Y1" t="s">
        <v>206</v>
      </c>
      <c r="Z1" t="s">
        <v>207</v>
      </c>
      <c r="AA1" t="s">
        <v>3912</v>
      </c>
      <c r="AB1" t="s">
        <v>208</v>
      </c>
      <c r="AC1" t="s">
        <v>3913</v>
      </c>
      <c r="AD1" t="s">
        <v>3914</v>
      </c>
      <c r="AE1" t="s">
        <v>209</v>
      </c>
      <c r="AF1" t="s">
        <v>3960</v>
      </c>
      <c r="AG1" t="s">
        <v>210</v>
      </c>
      <c r="AH1" t="s">
        <v>3961</v>
      </c>
      <c r="AI1" t="s">
        <v>211</v>
      </c>
      <c r="AJ1" t="s">
        <v>212</v>
      </c>
      <c r="AK1" t="s">
        <v>213</v>
      </c>
      <c r="AL1" t="s">
        <v>214</v>
      </c>
      <c r="AM1" t="s">
        <v>216</v>
      </c>
      <c r="AN1" t="s">
        <v>217</v>
      </c>
      <c r="AO1" t="s">
        <v>218</v>
      </c>
      <c r="AP1" t="s">
        <v>3915</v>
      </c>
      <c r="AQ1" t="s">
        <v>3968</v>
      </c>
      <c r="AR1" t="s">
        <v>219</v>
      </c>
      <c r="AS1" t="s">
        <v>220</v>
      </c>
    </row>
    <row r="2" spans="1:46">
      <c r="A2" s="1" t="s">
        <v>3060</v>
      </c>
      <c r="B2" s="1" t="s">
        <v>3061</v>
      </c>
      <c r="C2" s="1" t="s">
        <v>3892</v>
      </c>
      <c r="D2" s="1">
        <v>2018</v>
      </c>
      <c r="E2" s="1" t="s">
        <v>296</v>
      </c>
      <c r="F2" s="1" t="s">
        <v>3930</v>
      </c>
      <c r="G2" s="1" t="s">
        <v>3930</v>
      </c>
      <c r="H2" t="s">
        <v>129</v>
      </c>
      <c r="I2" t="s">
        <v>0</v>
      </c>
      <c r="J2" t="s">
        <v>146</v>
      </c>
      <c r="K2" t="s">
        <v>3881</v>
      </c>
      <c r="L2" t="s">
        <v>3881</v>
      </c>
      <c r="M2" t="s">
        <v>3881</v>
      </c>
      <c r="N2" t="s">
        <v>3881</v>
      </c>
      <c r="O2" t="s">
        <v>9</v>
      </c>
      <c r="P2" t="s">
        <v>3881</v>
      </c>
      <c r="Q2" t="s">
        <v>3881</v>
      </c>
      <c r="R2" t="s">
        <v>603</v>
      </c>
      <c r="S2" t="s">
        <v>3881</v>
      </c>
      <c r="T2" t="s">
        <v>3930</v>
      </c>
      <c r="U2" t="s">
        <v>3930</v>
      </c>
      <c r="V2" t="s">
        <v>3881</v>
      </c>
      <c r="W2" t="s">
        <v>3881</v>
      </c>
      <c r="X2" t="s">
        <v>3881</v>
      </c>
      <c r="Y2" t="s">
        <v>3881</v>
      </c>
      <c r="Z2" t="s">
        <v>135</v>
      </c>
      <c r="AA2" t="s">
        <v>3930</v>
      </c>
      <c r="AB2" t="s">
        <v>136</v>
      </c>
      <c r="AC2" t="s">
        <v>3930</v>
      </c>
      <c r="AD2" t="s">
        <v>3908</v>
      </c>
      <c r="AE2" t="s">
        <v>3930</v>
      </c>
      <c r="AF2" t="s">
        <v>3930</v>
      </c>
      <c r="AG2" t="s">
        <v>3930</v>
      </c>
      <c r="AH2" t="s">
        <v>3930</v>
      </c>
      <c r="AI2" t="s">
        <v>1491</v>
      </c>
      <c r="AJ2" t="s">
        <v>138</v>
      </c>
      <c r="AK2" t="s">
        <v>102</v>
      </c>
      <c r="AL2" t="s">
        <v>3930</v>
      </c>
      <c r="AM2" t="s">
        <v>3930</v>
      </c>
      <c r="AN2" t="s">
        <v>3930</v>
      </c>
      <c r="AO2" t="s">
        <v>3930</v>
      </c>
      <c r="AP2" t="s">
        <v>3930</v>
      </c>
      <c r="AQ2" t="s">
        <v>3930</v>
      </c>
      <c r="AR2" t="s">
        <v>100</v>
      </c>
      <c r="AS2" t="s">
        <v>145</v>
      </c>
      <c r="AT2" t="s">
        <v>296</v>
      </c>
    </row>
    <row r="3" spans="1:46">
      <c r="A3" s="1" t="s">
        <v>3064</v>
      </c>
      <c r="B3" s="1" t="s">
        <v>3065</v>
      </c>
      <c r="C3" s="1" t="s">
        <v>3892</v>
      </c>
      <c r="D3" s="1">
        <v>2018</v>
      </c>
      <c r="E3" s="1" t="s">
        <v>296</v>
      </c>
      <c r="F3" s="1" t="s">
        <v>3930</v>
      </c>
      <c r="G3" s="1" t="s">
        <v>3930</v>
      </c>
      <c r="H3" t="s">
        <v>129</v>
      </c>
      <c r="I3" t="s">
        <v>0</v>
      </c>
      <c r="J3" t="s">
        <v>146</v>
      </c>
      <c r="K3" t="s">
        <v>3881</v>
      </c>
      <c r="L3" t="s">
        <v>3881</v>
      </c>
      <c r="M3" t="s">
        <v>3881</v>
      </c>
      <c r="N3" t="s">
        <v>3881</v>
      </c>
      <c r="O3" t="s">
        <v>9</v>
      </c>
      <c r="P3" t="s">
        <v>3881</v>
      </c>
      <c r="Q3" t="s">
        <v>3881</v>
      </c>
      <c r="R3" t="s">
        <v>603</v>
      </c>
      <c r="S3" t="s">
        <v>3881</v>
      </c>
      <c r="T3" t="s">
        <v>3930</v>
      </c>
      <c r="U3" t="s">
        <v>3930</v>
      </c>
      <c r="V3" t="s">
        <v>3881</v>
      </c>
      <c r="W3" t="s">
        <v>3881</v>
      </c>
      <c r="X3" t="s">
        <v>3881</v>
      </c>
      <c r="Y3" t="s">
        <v>3881</v>
      </c>
      <c r="Z3" t="s">
        <v>135</v>
      </c>
      <c r="AA3" t="s">
        <v>3930</v>
      </c>
      <c r="AB3" t="s">
        <v>136</v>
      </c>
      <c r="AC3" t="s">
        <v>3930</v>
      </c>
      <c r="AD3" t="s">
        <v>3908</v>
      </c>
      <c r="AE3" t="s">
        <v>3930</v>
      </c>
      <c r="AF3" t="s">
        <v>3930</v>
      </c>
      <c r="AG3" t="s">
        <v>3930</v>
      </c>
      <c r="AH3" t="s">
        <v>3930</v>
      </c>
      <c r="AI3" t="s">
        <v>1491</v>
      </c>
      <c r="AJ3" t="s">
        <v>138</v>
      </c>
      <c r="AK3" t="s">
        <v>102</v>
      </c>
      <c r="AL3" t="s">
        <v>3930</v>
      </c>
      <c r="AM3" t="s">
        <v>3930</v>
      </c>
      <c r="AN3" t="s">
        <v>3930</v>
      </c>
      <c r="AO3" t="s">
        <v>3930</v>
      </c>
      <c r="AP3" t="s">
        <v>3930</v>
      </c>
      <c r="AQ3" t="s">
        <v>3930</v>
      </c>
      <c r="AR3" t="s">
        <v>100</v>
      </c>
      <c r="AS3" t="s">
        <v>145</v>
      </c>
      <c r="AT3" t="s">
        <v>296</v>
      </c>
    </row>
    <row r="4" spans="1:46">
      <c r="A4" s="1" t="s">
        <v>3066</v>
      </c>
      <c r="B4" s="1" t="s">
        <v>3067</v>
      </c>
      <c r="C4" s="1" t="s">
        <v>3890</v>
      </c>
      <c r="D4" s="1">
        <v>2018</v>
      </c>
      <c r="E4" s="1" t="s">
        <v>296</v>
      </c>
      <c r="F4" s="1" t="s">
        <v>3930</v>
      </c>
      <c r="G4" s="1" t="s">
        <v>3930</v>
      </c>
      <c r="H4" t="s">
        <v>129</v>
      </c>
      <c r="I4" t="s">
        <v>1</v>
      </c>
      <c r="J4" t="s">
        <v>146</v>
      </c>
      <c r="K4" t="s">
        <v>3881</v>
      </c>
      <c r="L4" t="s">
        <v>3881</v>
      </c>
      <c r="M4" t="s">
        <v>3881</v>
      </c>
      <c r="N4" t="s">
        <v>3881</v>
      </c>
      <c r="O4" t="s">
        <v>9</v>
      </c>
      <c r="P4" t="s">
        <v>3881</v>
      </c>
      <c r="Q4" t="s">
        <v>3881</v>
      </c>
      <c r="R4" t="s">
        <v>603</v>
      </c>
      <c r="S4" t="s">
        <v>3881</v>
      </c>
      <c r="T4" t="s">
        <v>3930</v>
      </c>
      <c r="U4" t="s">
        <v>3930</v>
      </c>
      <c r="V4" t="s">
        <v>3881</v>
      </c>
      <c r="W4" t="s">
        <v>3881</v>
      </c>
      <c r="X4" t="s">
        <v>3881</v>
      </c>
      <c r="Y4" t="s">
        <v>3881</v>
      </c>
      <c r="Z4" t="s">
        <v>135</v>
      </c>
      <c r="AA4" t="s">
        <v>3930</v>
      </c>
      <c r="AB4" t="s">
        <v>136</v>
      </c>
      <c r="AC4" t="s">
        <v>3930</v>
      </c>
      <c r="AD4" t="s">
        <v>3908</v>
      </c>
      <c r="AE4" t="s">
        <v>3930</v>
      </c>
      <c r="AF4" t="s">
        <v>3930</v>
      </c>
      <c r="AG4" t="s">
        <v>3930</v>
      </c>
      <c r="AH4" t="s">
        <v>3930</v>
      </c>
      <c r="AI4" t="s">
        <v>1491</v>
      </c>
      <c r="AJ4" t="s">
        <v>138</v>
      </c>
      <c r="AK4" t="s">
        <v>102</v>
      </c>
      <c r="AL4" t="s">
        <v>3930</v>
      </c>
      <c r="AM4" t="s">
        <v>3930</v>
      </c>
      <c r="AN4" t="s">
        <v>3930</v>
      </c>
      <c r="AO4" t="s">
        <v>3930</v>
      </c>
      <c r="AP4" t="s">
        <v>3930</v>
      </c>
      <c r="AQ4" t="s">
        <v>3930</v>
      </c>
      <c r="AR4" t="s">
        <v>100</v>
      </c>
      <c r="AS4" t="s">
        <v>145</v>
      </c>
      <c r="AT4" t="s">
        <v>296</v>
      </c>
    </row>
    <row r="5" spans="1:46">
      <c r="A5" s="1" t="s">
        <v>3070</v>
      </c>
      <c r="B5" s="1" t="s">
        <v>3071</v>
      </c>
      <c r="C5" s="1" t="s">
        <v>3890</v>
      </c>
      <c r="D5" s="1">
        <v>2018</v>
      </c>
      <c r="E5" s="1" t="s">
        <v>296</v>
      </c>
      <c r="F5" s="1" t="s">
        <v>3930</v>
      </c>
      <c r="G5" s="1" t="s">
        <v>3930</v>
      </c>
      <c r="H5" t="s">
        <v>129</v>
      </c>
      <c r="I5" t="s">
        <v>1</v>
      </c>
      <c r="J5" t="s">
        <v>146</v>
      </c>
      <c r="K5" t="s">
        <v>3881</v>
      </c>
      <c r="L5" t="s">
        <v>3881</v>
      </c>
      <c r="M5" t="s">
        <v>3881</v>
      </c>
      <c r="N5" t="s">
        <v>3881</v>
      </c>
      <c r="O5" t="s">
        <v>9</v>
      </c>
      <c r="P5" t="s">
        <v>3881</v>
      </c>
      <c r="Q5" t="s">
        <v>3881</v>
      </c>
      <c r="R5" t="s">
        <v>603</v>
      </c>
      <c r="S5" t="s">
        <v>3881</v>
      </c>
      <c r="T5" t="s">
        <v>3930</v>
      </c>
      <c r="U5" t="s">
        <v>3930</v>
      </c>
      <c r="V5" t="s">
        <v>3881</v>
      </c>
      <c r="W5" t="s">
        <v>3881</v>
      </c>
      <c r="X5" t="s">
        <v>3881</v>
      </c>
      <c r="Y5" t="s">
        <v>3881</v>
      </c>
      <c r="Z5" t="s">
        <v>135</v>
      </c>
      <c r="AA5" t="s">
        <v>3930</v>
      </c>
      <c r="AB5" t="s">
        <v>136</v>
      </c>
      <c r="AC5" t="s">
        <v>3930</v>
      </c>
      <c r="AD5" t="s">
        <v>3908</v>
      </c>
      <c r="AE5" t="s">
        <v>3930</v>
      </c>
      <c r="AF5" t="s">
        <v>3930</v>
      </c>
      <c r="AG5" t="s">
        <v>3930</v>
      </c>
      <c r="AH5" t="s">
        <v>3930</v>
      </c>
      <c r="AI5" t="s">
        <v>1491</v>
      </c>
      <c r="AJ5" t="s">
        <v>138</v>
      </c>
      <c r="AK5" t="s">
        <v>102</v>
      </c>
      <c r="AL5" t="s">
        <v>3930</v>
      </c>
      <c r="AM5" t="s">
        <v>3930</v>
      </c>
      <c r="AN5" t="s">
        <v>3930</v>
      </c>
      <c r="AO5" t="s">
        <v>3930</v>
      </c>
      <c r="AP5" t="s">
        <v>3930</v>
      </c>
      <c r="AQ5" t="s">
        <v>3930</v>
      </c>
      <c r="AR5" t="s">
        <v>100</v>
      </c>
      <c r="AS5" t="s">
        <v>145</v>
      </c>
      <c r="AT5" t="s">
        <v>296</v>
      </c>
    </row>
    <row r="6" spans="1:46">
      <c r="A6" s="1" t="s">
        <v>3072</v>
      </c>
      <c r="B6" s="1" t="s">
        <v>3073</v>
      </c>
      <c r="C6" s="1" t="s">
        <v>3891</v>
      </c>
      <c r="D6" s="1">
        <v>2018</v>
      </c>
      <c r="E6" s="1" t="s">
        <v>296</v>
      </c>
      <c r="F6" s="1" t="s">
        <v>3930</v>
      </c>
      <c r="G6" s="1" t="s">
        <v>3930</v>
      </c>
      <c r="H6" t="s">
        <v>129</v>
      </c>
      <c r="I6" t="s">
        <v>1</v>
      </c>
      <c r="J6" t="s">
        <v>146</v>
      </c>
      <c r="K6" t="s">
        <v>3881</v>
      </c>
      <c r="L6" t="s">
        <v>3881</v>
      </c>
      <c r="M6" t="s">
        <v>3881</v>
      </c>
      <c r="N6" t="s">
        <v>3881</v>
      </c>
      <c r="O6" t="s">
        <v>9</v>
      </c>
      <c r="P6" t="s">
        <v>3881</v>
      </c>
      <c r="Q6" t="s">
        <v>3881</v>
      </c>
      <c r="R6" t="s">
        <v>603</v>
      </c>
      <c r="S6" t="s">
        <v>3881</v>
      </c>
      <c r="T6" t="s">
        <v>3930</v>
      </c>
      <c r="U6" t="s">
        <v>3930</v>
      </c>
      <c r="V6" t="s">
        <v>3881</v>
      </c>
      <c r="W6" t="s">
        <v>3881</v>
      </c>
      <c r="X6" t="s">
        <v>3881</v>
      </c>
      <c r="Y6" t="s">
        <v>3881</v>
      </c>
      <c r="Z6" t="s">
        <v>135</v>
      </c>
      <c r="AA6" t="s">
        <v>3930</v>
      </c>
      <c r="AB6" t="s">
        <v>136</v>
      </c>
      <c r="AC6" t="s">
        <v>3930</v>
      </c>
      <c r="AD6" t="s">
        <v>3908</v>
      </c>
      <c r="AE6" t="s">
        <v>3930</v>
      </c>
      <c r="AF6" t="s">
        <v>3930</v>
      </c>
      <c r="AG6" t="s">
        <v>3930</v>
      </c>
      <c r="AH6" t="s">
        <v>3930</v>
      </c>
      <c r="AI6" t="s">
        <v>1491</v>
      </c>
      <c r="AJ6" t="s">
        <v>138</v>
      </c>
      <c r="AK6" t="s">
        <v>102</v>
      </c>
      <c r="AL6" t="s">
        <v>3930</v>
      </c>
      <c r="AM6" t="s">
        <v>3930</v>
      </c>
      <c r="AN6" t="s">
        <v>3930</v>
      </c>
      <c r="AO6" t="s">
        <v>3930</v>
      </c>
      <c r="AP6" t="s">
        <v>3930</v>
      </c>
      <c r="AQ6" t="s">
        <v>3930</v>
      </c>
      <c r="AR6" t="s">
        <v>100</v>
      </c>
      <c r="AS6" t="s">
        <v>145</v>
      </c>
      <c r="AT6" t="s">
        <v>296</v>
      </c>
    </row>
    <row r="7" spans="1:46">
      <c r="A7" s="1" t="s">
        <v>3076</v>
      </c>
      <c r="B7" s="1" t="s">
        <v>3077</v>
      </c>
      <c r="C7" s="1" t="s">
        <v>3891</v>
      </c>
      <c r="D7" s="1">
        <v>2018</v>
      </c>
      <c r="E7" s="1" t="s">
        <v>296</v>
      </c>
      <c r="F7" s="1" t="s">
        <v>3930</v>
      </c>
      <c r="G7" s="1" t="s">
        <v>3930</v>
      </c>
      <c r="H7" t="s">
        <v>129</v>
      </c>
      <c r="I7" t="s">
        <v>1</v>
      </c>
      <c r="J7" t="s">
        <v>146</v>
      </c>
      <c r="K7" t="s">
        <v>3881</v>
      </c>
      <c r="L7" t="s">
        <v>3881</v>
      </c>
      <c r="M7" t="s">
        <v>3881</v>
      </c>
      <c r="N7" t="s">
        <v>3881</v>
      </c>
      <c r="O7" t="s">
        <v>9</v>
      </c>
      <c r="P7" t="s">
        <v>3881</v>
      </c>
      <c r="Q7" t="s">
        <v>3881</v>
      </c>
      <c r="R7" t="s">
        <v>603</v>
      </c>
      <c r="S7" t="s">
        <v>3881</v>
      </c>
      <c r="T7" t="s">
        <v>3930</v>
      </c>
      <c r="U7" t="s">
        <v>3930</v>
      </c>
      <c r="V7" t="s">
        <v>3881</v>
      </c>
      <c r="W7" t="s">
        <v>3881</v>
      </c>
      <c r="X7" t="s">
        <v>3881</v>
      </c>
      <c r="Y7" t="s">
        <v>3881</v>
      </c>
      <c r="Z7" t="s">
        <v>135</v>
      </c>
      <c r="AA7" t="s">
        <v>3930</v>
      </c>
      <c r="AB7" t="s">
        <v>136</v>
      </c>
      <c r="AC7" t="s">
        <v>3930</v>
      </c>
      <c r="AD7" t="s">
        <v>3908</v>
      </c>
      <c r="AE7" t="s">
        <v>3930</v>
      </c>
      <c r="AF7" t="s">
        <v>3930</v>
      </c>
      <c r="AG7" t="s">
        <v>3930</v>
      </c>
      <c r="AH7" t="s">
        <v>3930</v>
      </c>
      <c r="AI7" t="s">
        <v>1491</v>
      </c>
      <c r="AJ7" t="s">
        <v>138</v>
      </c>
      <c r="AK7" t="s">
        <v>102</v>
      </c>
      <c r="AL7" t="s">
        <v>3930</v>
      </c>
      <c r="AM7" t="s">
        <v>3930</v>
      </c>
      <c r="AN7" t="s">
        <v>3930</v>
      </c>
      <c r="AO7" t="s">
        <v>3930</v>
      </c>
      <c r="AP7" t="s">
        <v>3930</v>
      </c>
      <c r="AQ7" t="s">
        <v>3930</v>
      </c>
      <c r="AR7" t="s">
        <v>100</v>
      </c>
      <c r="AS7" t="s">
        <v>145</v>
      </c>
      <c r="AT7" t="s">
        <v>296</v>
      </c>
    </row>
    <row r="8" spans="1:46">
      <c r="A8" s="1" t="s">
        <v>3078</v>
      </c>
      <c r="B8" s="1" t="s">
        <v>3079</v>
      </c>
      <c r="C8" s="1" t="s">
        <v>3888</v>
      </c>
      <c r="D8" s="1">
        <v>2018</v>
      </c>
      <c r="E8" s="1" t="s">
        <v>296</v>
      </c>
      <c r="F8" s="1" t="s">
        <v>3930</v>
      </c>
      <c r="G8" s="1" t="s">
        <v>3930</v>
      </c>
      <c r="H8" t="s">
        <v>129</v>
      </c>
      <c r="I8" t="s">
        <v>0</v>
      </c>
      <c r="J8" t="s">
        <v>146</v>
      </c>
      <c r="K8" t="s">
        <v>3881</v>
      </c>
      <c r="L8" t="s">
        <v>3881</v>
      </c>
      <c r="M8" t="s">
        <v>3881</v>
      </c>
      <c r="N8" t="s">
        <v>3881</v>
      </c>
      <c r="O8" t="s">
        <v>9</v>
      </c>
      <c r="P8" t="s">
        <v>3881</v>
      </c>
      <c r="Q8" t="s">
        <v>3881</v>
      </c>
      <c r="R8" t="s">
        <v>603</v>
      </c>
      <c r="S8" t="s">
        <v>3881</v>
      </c>
      <c r="T8" t="s">
        <v>3930</v>
      </c>
      <c r="U8" t="s">
        <v>3930</v>
      </c>
      <c r="V8" t="s">
        <v>3881</v>
      </c>
      <c r="W8" t="s">
        <v>3881</v>
      </c>
      <c r="X8" t="s">
        <v>3881</v>
      </c>
      <c r="Y8" t="s">
        <v>3881</v>
      </c>
      <c r="Z8" t="s">
        <v>135</v>
      </c>
      <c r="AA8" t="s">
        <v>3930</v>
      </c>
      <c r="AB8" t="s">
        <v>136</v>
      </c>
      <c r="AC8" t="s">
        <v>3930</v>
      </c>
      <c r="AD8" t="s">
        <v>3908</v>
      </c>
      <c r="AE8" t="s">
        <v>3930</v>
      </c>
      <c r="AF8" t="s">
        <v>3930</v>
      </c>
      <c r="AG8" t="s">
        <v>3930</v>
      </c>
      <c r="AH8" t="s">
        <v>3930</v>
      </c>
      <c r="AI8" t="s">
        <v>1489</v>
      </c>
      <c r="AJ8" t="s">
        <v>138</v>
      </c>
      <c r="AK8" t="s">
        <v>102</v>
      </c>
      <c r="AL8" t="s">
        <v>3930</v>
      </c>
      <c r="AM8" t="s">
        <v>3930</v>
      </c>
      <c r="AN8" t="s">
        <v>3930</v>
      </c>
      <c r="AO8" t="s">
        <v>3930</v>
      </c>
      <c r="AP8" t="s">
        <v>3930</v>
      </c>
      <c r="AQ8" t="s">
        <v>3930</v>
      </c>
      <c r="AR8" t="s">
        <v>100</v>
      </c>
      <c r="AS8" t="s">
        <v>145</v>
      </c>
      <c r="AT8" t="s">
        <v>296</v>
      </c>
    </row>
    <row r="9" spans="1:46">
      <c r="A9" s="1" t="s">
        <v>3082</v>
      </c>
      <c r="B9" s="1" t="s">
        <v>3083</v>
      </c>
      <c r="C9" s="1" t="s">
        <v>3888</v>
      </c>
      <c r="D9" s="1">
        <v>2018</v>
      </c>
      <c r="E9" s="1" t="s">
        <v>296</v>
      </c>
      <c r="F9" s="1" t="s">
        <v>3930</v>
      </c>
      <c r="G9" s="1" t="s">
        <v>3930</v>
      </c>
      <c r="H9" t="s">
        <v>129</v>
      </c>
      <c r="I9" t="s">
        <v>0</v>
      </c>
      <c r="J9" t="s">
        <v>146</v>
      </c>
      <c r="K9" t="s">
        <v>3881</v>
      </c>
      <c r="L9" t="s">
        <v>3881</v>
      </c>
      <c r="M9" t="s">
        <v>3881</v>
      </c>
      <c r="N9" t="s">
        <v>3881</v>
      </c>
      <c r="O9" t="s">
        <v>9</v>
      </c>
      <c r="P9" t="s">
        <v>3881</v>
      </c>
      <c r="Q9" t="s">
        <v>3881</v>
      </c>
      <c r="R9" t="s">
        <v>603</v>
      </c>
      <c r="S9" t="s">
        <v>3881</v>
      </c>
      <c r="T9" t="s">
        <v>3930</v>
      </c>
      <c r="U9" t="s">
        <v>3930</v>
      </c>
      <c r="V9" t="s">
        <v>3881</v>
      </c>
      <c r="W9" t="s">
        <v>3881</v>
      </c>
      <c r="X9" t="s">
        <v>3881</v>
      </c>
      <c r="Y9" t="s">
        <v>3881</v>
      </c>
      <c r="Z9" t="s">
        <v>135</v>
      </c>
      <c r="AA9" t="s">
        <v>3930</v>
      </c>
      <c r="AB9" t="s">
        <v>136</v>
      </c>
      <c r="AC9" t="s">
        <v>3930</v>
      </c>
      <c r="AD9" t="s">
        <v>3908</v>
      </c>
      <c r="AE9" t="s">
        <v>3930</v>
      </c>
      <c r="AF9" t="s">
        <v>3930</v>
      </c>
      <c r="AG9" t="s">
        <v>3930</v>
      </c>
      <c r="AH9" t="s">
        <v>3930</v>
      </c>
      <c r="AI9" t="s">
        <v>1489</v>
      </c>
      <c r="AJ9" t="s">
        <v>138</v>
      </c>
      <c r="AK9" t="s">
        <v>102</v>
      </c>
      <c r="AL9" t="s">
        <v>3930</v>
      </c>
      <c r="AM9" t="s">
        <v>3930</v>
      </c>
      <c r="AN9" t="s">
        <v>3930</v>
      </c>
      <c r="AO9" t="s">
        <v>3930</v>
      </c>
      <c r="AP9" t="s">
        <v>3930</v>
      </c>
      <c r="AQ9" t="s">
        <v>3930</v>
      </c>
      <c r="AR9" t="s">
        <v>100</v>
      </c>
      <c r="AS9" t="s">
        <v>145</v>
      </c>
      <c r="AT9" t="s">
        <v>296</v>
      </c>
    </row>
    <row r="10" spans="1:46">
      <c r="A10" s="1" t="s">
        <v>3084</v>
      </c>
      <c r="B10" s="1" t="s">
        <v>3085</v>
      </c>
      <c r="C10" s="1" t="s">
        <v>3892</v>
      </c>
      <c r="D10" s="1">
        <v>2018</v>
      </c>
      <c r="E10" s="1" t="s">
        <v>296</v>
      </c>
      <c r="F10" s="1" t="s">
        <v>3930</v>
      </c>
      <c r="G10" s="1" t="s">
        <v>3930</v>
      </c>
      <c r="H10" t="s">
        <v>129</v>
      </c>
      <c r="I10" t="s">
        <v>0</v>
      </c>
      <c r="J10" t="s">
        <v>146</v>
      </c>
      <c r="K10" t="s">
        <v>3881</v>
      </c>
      <c r="L10" t="s">
        <v>3881</v>
      </c>
      <c r="M10" t="s">
        <v>3881</v>
      </c>
      <c r="N10" t="s">
        <v>3881</v>
      </c>
      <c r="O10" t="s">
        <v>9</v>
      </c>
      <c r="P10" t="s">
        <v>3881</v>
      </c>
      <c r="Q10" t="s">
        <v>3881</v>
      </c>
      <c r="R10" t="s">
        <v>603</v>
      </c>
      <c r="S10" t="s">
        <v>3881</v>
      </c>
      <c r="T10" t="s">
        <v>3930</v>
      </c>
      <c r="U10" t="s">
        <v>3930</v>
      </c>
      <c r="V10" t="s">
        <v>3881</v>
      </c>
      <c r="W10" t="s">
        <v>3881</v>
      </c>
      <c r="X10" t="s">
        <v>3881</v>
      </c>
      <c r="Y10" t="s">
        <v>3881</v>
      </c>
      <c r="Z10" t="s">
        <v>135</v>
      </c>
      <c r="AA10" t="s">
        <v>3930</v>
      </c>
      <c r="AB10" t="s">
        <v>136</v>
      </c>
      <c r="AC10" t="s">
        <v>3930</v>
      </c>
      <c r="AD10" t="s">
        <v>3908</v>
      </c>
      <c r="AE10" t="s">
        <v>3930</v>
      </c>
      <c r="AF10" t="s">
        <v>3930</v>
      </c>
      <c r="AG10" t="s">
        <v>3930</v>
      </c>
      <c r="AH10" t="s">
        <v>3930</v>
      </c>
      <c r="AI10" t="s">
        <v>1489</v>
      </c>
      <c r="AJ10" t="s">
        <v>138</v>
      </c>
      <c r="AK10" t="s">
        <v>102</v>
      </c>
      <c r="AL10" t="s">
        <v>3930</v>
      </c>
      <c r="AM10" t="s">
        <v>3930</v>
      </c>
      <c r="AN10" t="s">
        <v>3930</v>
      </c>
      <c r="AO10" t="s">
        <v>3930</v>
      </c>
      <c r="AP10" t="s">
        <v>3930</v>
      </c>
      <c r="AQ10" t="s">
        <v>3930</v>
      </c>
      <c r="AR10" t="s">
        <v>100</v>
      </c>
      <c r="AS10" t="s">
        <v>145</v>
      </c>
      <c r="AT10" t="s">
        <v>296</v>
      </c>
    </row>
    <row r="11" spans="1:46">
      <c r="A11" s="1" t="s">
        <v>3088</v>
      </c>
      <c r="B11" s="1" t="s">
        <v>3089</v>
      </c>
      <c r="C11" s="1" t="s">
        <v>3892</v>
      </c>
      <c r="D11" s="1">
        <v>2018</v>
      </c>
      <c r="E11" s="1" t="s">
        <v>296</v>
      </c>
      <c r="F11" s="1" t="s">
        <v>3930</v>
      </c>
      <c r="G11" s="1" t="s">
        <v>3930</v>
      </c>
      <c r="H11" t="s">
        <v>129</v>
      </c>
      <c r="I11" t="s">
        <v>0</v>
      </c>
      <c r="J11" t="s">
        <v>146</v>
      </c>
      <c r="K11" t="s">
        <v>3881</v>
      </c>
      <c r="L11" t="s">
        <v>3881</v>
      </c>
      <c r="M11" t="s">
        <v>3881</v>
      </c>
      <c r="N11" t="s">
        <v>3881</v>
      </c>
      <c r="O11" t="s">
        <v>9</v>
      </c>
      <c r="P11" t="s">
        <v>3881</v>
      </c>
      <c r="Q11" t="s">
        <v>3881</v>
      </c>
      <c r="R11" t="s">
        <v>603</v>
      </c>
      <c r="S11" t="s">
        <v>3881</v>
      </c>
      <c r="T11" t="s">
        <v>3930</v>
      </c>
      <c r="U11" t="s">
        <v>3930</v>
      </c>
      <c r="V11" t="s">
        <v>3881</v>
      </c>
      <c r="W11" t="s">
        <v>3881</v>
      </c>
      <c r="X11" t="s">
        <v>3881</v>
      </c>
      <c r="Y11" t="s">
        <v>3881</v>
      </c>
      <c r="Z11" t="s">
        <v>135</v>
      </c>
      <c r="AA11" t="s">
        <v>3930</v>
      </c>
      <c r="AB11" t="s">
        <v>136</v>
      </c>
      <c r="AC11" t="s">
        <v>3930</v>
      </c>
      <c r="AD11" t="s">
        <v>3908</v>
      </c>
      <c r="AE11" t="s">
        <v>3930</v>
      </c>
      <c r="AF11" t="s">
        <v>3930</v>
      </c>
      <c r="AG11" t="s">
        <v>3930</v>
      </c>
      <c r="AH11" t="s">
        <v>3930</v>
      </c>
      <c r="AI11" t="s">
        <v>1489</v>
      </c>
      <c r="AJ11" t="s">
        <v>138</v>
      </c>
      <c r="AK11" t="s">
        <v>102</v>
      </c>
      <c r="AL11" t="s">
        <v>3930</v>
      </c>
      <c r="AM11" t="s">
        <v>3930</v>
      </c>
      <c r="AN11" t="s">
        <v>3930</v>
      </c>
      <c r="AO11" t="s">
        <v>3930</v>
      </c>
      <c r="AP11" t="s">
        <v>3930</v>
      </c>
      <c r="AQ11" t="s">
        <v>3930</v>
      </c>
      <c r="AR11" t="s">
        <v>100</v>
      </c>
      <c r="AS11" t="s">
        <v>145</v>
      </c>
      <c r="AT11" t="s">
        <v>296</v>
      </c>
    </row>
    <row r="12" spans="1:46">
      <c r="A12" s="1" t="s">
        <v>3090</v>
      </c>
      <c r="B12" s="1" t="s">
        <v>3091</v>
      </c>
      <c r="C12" s="1" t="s">
        <v>3890</v>
      </c>
      <c r="D12" s="1">
        <v>2018</v>
      </c>
      <c r="E12" s="1" t="s">
        <v>296</v>
      </c>
      <c r="F12" s="1" t="s">
        <v>3930</v>
      </c>
      <c r="G12" s="1" t="s">
        <v>3930</v>
      </c>
      <c r="H12" t="s">
        <v>129</v>
      </c>
      <c r="I12" t="s">
        <v>1</v>
      </c>
      <c r="J12" t="s">
        <v>146</v>
      </c>
      <c r="K12" t="s">
        <v>3881</v>
      </c>
      <c r="L12" t="s">
        <v>3881</v>
      </c>
      <c r="M12" t="s">
        <v>3881</v>
      </c>
      <c r="N12" t="s">
        <v>3881</v>
      </c>
      <c r="O12" t="s">
        <v>9</v>
      </c>
      <c r="P12" t="s">
        <v>3881</v>
      </c>
      <c r="Q12" t="s">
        <v>3881</v>
      </c>
      <c r="R12" t="s">
        <v>603</v>
      </c>
      <c r="S12" t="s">
        <v>3881</v>
      </c>
      <c r="T12" t="s">
        <v>3930</v>
      </c>
      <c r="U12" t="s">
        <v>3930</v>
      </c>
      <c r="V12" t="s">
        <v>3881</v>
      </c>
      <c r="W12" t="s">
        <v>3881</v>
      </c>
      <c r="X12" t="s">
        <v>3881</v>
      </c>
      <c r="Y12" t="s">
        <v>3881</v>
      </c>
      <c r="Z12" t="s">
        <v>135</v>
      </c>
      <c r="AA12" t="s">
        <v>3930</v>
      </c>
      <c r="AB12" t="s">
        <v>136</v>
      </c>
      <c r="AC12" t="s">
        <v>3930</v>
      </c>
      <c r="AD12" t="s">
        <v>3908</v>
      </c>
      <c r="AE12" t="s">
        <v>3930</v>
      </c>
      <c r="AF12" t="s">
        <v>3930</v>
      </c>
      <c r="AG12" t="s">
        <v>3930</v>
      </c>
      <c r="AH12" t="s">
        <v>3930</v>
      </c>
      <c r="AI12" t="s">
        <v>1489</v>
      </c>
      <c r="AJ12" t="s">
        <v>138</v>
      </c>
      <c r="AK12" t="s">
        <v>102</v>
      </c>
      <c r="AL12" t="s">
        <v>3930</v>
      </c>
      <c r="AM12" t="s">
        <v>3930</v>
      </c>
      <c r="AN12" t="s">
        <v>3930</v>
      </c>
      <c r="AO12" t="s">
        <v>3930</v>
      </c>
      <c r="AP12" t="s">
        <v>3930</v>
      </c>
      <c r="AQ12" t="s">
        <v>3930</v>
      </c>
      <c r="AR12" t="s">
        <v>100</v>
      </c>
      <c r="AS12" t="s">
        <v>145</v>
      </c>
      <c r="AT12" t="s">
        <v>296</v>
      </c>
    </row>
    <row r="13" spans="1:46">
      <c r="A13" s="1" t="s">
        <v>3094</v>
      </c>
      <c r="B13" s="1" t="s">
        <v>3095</v>
      </c>
      <c r="C13" s="1" t="s">
        <v>3890</v>
      </c>
      <c r="D13" s="1">
        <v>2018</v>
      </c>
      <c r="E13" s="1" t="s">
        <v>296</v>
      </c>
      <c r="F13" s="1" t="s">
        <v>3930</v>
      </c>
      <c r="G13" s="1" t="s">
        <v>3930</v>
      </c>
      <c r="H13" t="s">
        <v>129</v>
      </c>
      <c r="I13" t="s">
        <v>1</v>
      </c>
      <c r="J13" t="s">
        <v>146</v>
      </c>
      <c r="K13" t="s">
        <v>3881</v>
      </c>
      <c r="L13" t="s">
        <v>3881</v>
      </c>
      <c r="M13" t="s">
        <v>3881</v>
      </c>
      <c r="N13" t="s">
        <v>3881</v>
      </c>
      <c r="O13" t="s">
        <v>9</v>
      </c>
      <c r="P13" t="s">
        <v>3881</v>
      </c>
      <c r="Q13" t="s">
        <v>3881</v>
      </c>
      <c r="R13" t="s">
        <v>603</v>
      </c>
      <c r="S13" t="s">
        <v>3881</v>
      </c>
      <c r="T13" t="s">
        <v>3930</v>
      </c>
      <c r="U13" t="s">
        <v>3930</v>
      </c>
      <c r="V13" t="s">
        <v>3881</v>
      </c>
      <c r="W13" t="s">
        <v>3881</v>
      </c>
      <c r="X13" t="s">
        <v>3881</v>
      </c>
      <c r="Y13" t="s">
        <v>3881</v>
      </c>
      <c r="Z13" t="s">
        <v>135</v>
      </c>
      <c r="AA13" t="s">
        <v>3930</v>
      </c>
      <c r="AB13" t="s">
        <v>136</v>
      </c>
      <c r="AC13" t="s">
        <v>3930</v>
      </c>
      <c r="AD13" t="s">
        <v>3908</v>
      </c>
      <c r="AE13" t="s">
        <v>3930</v>
      </c>
      <c r="AF13" t="s">
        <v>3930</v>
      </c>
      <c r="AG13" t="s">
        <v>3930</v>
      </c>
      <c r="AH13" t="s">
        <v>3930</v>
      </c>
      <c r="AI13" t="s">
        <v>1489</v>
      </c>
      <c r="AJ13" t="s">
        <v>138</v>
      </c>
      <c r="AK13" t="s">
        <v>102</v>
      </c>
      <c r="AL13" t="s">
        <v>3930</v>
      </c>
      <c r="AM13" t="s">
        <v>3930</v>
      </c>
      <c r="AN13" t="s">
        <v>3930</v>
      </c>
      <c r="AO13" t="s">
        <v>3930</v>
      </c>
      <c r="AP13" t="s">
        <v>3930</v>
      </c>
      <c r="AQ13" t="s">
        <v>3930</v>
      </c>
      <c r="AR13" t="s">
        <v>100</v>
      </c>
      <c r="AS13" t="s">
        <v>145</v>
      </c>
      <c r="AT13" t="s">
        <v>296</v>
      </c>
    </row>
    <row r="14" spans="1:46">
      <c r="A14" s="1" t="s">
        <v>3034</v>
      </c>
      <c r="B14" s="1" t="s">
        <v>3035</v>
      </c>
      <c r="C14" s="1" t="s">
        <v>3892</v>
      </c>
      <c r="D14" s="1">
        <v>2018</v>
      </c>
      <c r="E14" s="1" t="s">
        <v>296</v>
      </c>
      <c r="F14" s="1" t="s">
        <v>3930</v>
      </c>
      <c r="G14" s="1" t="s">
        <v>3930</v>
      </c>
      <c r="H14" t="s">
        <v>129</v>
      </c>
      <c r="I14" t="s">
        <v>0</v>
      </c>
      <c r="J14" s="1" t="s">
        <v>3930</v>
      </c>
      <c r="K14" t="s">
        <v>3881</v>
      </c>
      <c r="L14" t="s">
        <v>3881</v>
      </c>
      <c r="M14" t="s">
        <v>3881</v>
      </c>
      <c r="N14" t="s">
        <v>3930</v>
      </c>
      <c r="O14" t="s">
        <v>596</v>
      </c>
      <c r="P14" t="s">
        <v>3881</v>
      </c>
      <c r="Q14" t="s">
        <v>3881</v>
      </c>
      <c r="R14" t="s">
        <v>3881</v>
      </c>
      <c r="S14" t="s">
        <v>3881</v>
      </c>
      <c r="T14" t="s">
        <v>3930</v>
      </c>
      <c r="U14" t="s">
        <v>3930</v>
      </c>
      <c r="V14" t="s">
        <v>3930</v>
      </c>
      <c r="W14" t="s">
        <v>3881</v>
      </c>
      <c r="X14" t="s">
        <v>3881</v>
      </c>
      <c r="Y14" t="s">
        <v>3881</v>
      </c>
      <c r="Z14" t="s">
        <v>135</v>
      </c>
      <c r="AA14" t="s">
        <v>3930</v>
      </c>
      <c r="AB14" t="s">
        <v>136</v>
      </c>
      <c r="AC14" t="s">
        <v>3930</v>
      </c>
      <c r="AD14" t="s">
        <v>3908</v>
      </c>
      <c r="AE14" t="s">
        <v>3930</v>
      </c>
      <c r="AF14" t="s">
        <v>3930</v>
      </c>
      <c r="AG14" t="s">
        <v>3930</v>
      </c>
      <c r="AH14" t="s">
        <v>3930</v>
      </c>
      <c r="AI14" t="s">
        <v>3930</v>
      </c>
      <c r="AJ14" t="s">
        <v>138</v>
      </c>
      <c r="AK14" t="s">
        <v>102</v>
      </c>
      <c r="AL14" t="s">
        <v>3930</v>
      </c>
      <c r="AM14" t="s">
        <v>3930</v>
      </c>
      <c r="AN14" t="s">
        <v>3930</v>
      </c>
      <c r="AO14" t="s">
        <v>3930</v>
      </c>
      <c r="AP14" t="s">
        <v>3930</v>
      </c>
      <c r="AQ14" t="s">
        <v>3930</v>
      </c>
      <c r="AR14" t="s">
        <v>100</v>
      </c>
      <c r="AS14" t="s">
        <v>338</v>
      </c>
      <c r="AT14" t="s">
        <v>296</v>
      </c>
    </row>
    <row r="15" spans="1:46">
      <c r="A15" s="1" t="s">
        <v>3036</v>
      </c>
      <c r="B15" s="1" t="s">
        <v>3037</v>
      </c>
      <c r="C15" s="1" t="s">
        <v>3890</v>
      </c>
      <c r="D15" s="1">
        <v>2018</v>
      </c>
      <c r="E15" s="1" t="s">
        <v>296</v>
      </c>
      <c r="F15" s="1" t="s">
        <v>3930</v>
      </c>
      <c r="G15" s="1" t="s">
        <v>3930</v>
      </c>
      <c r="H15" t="s">
        <v>129</v>
      </c>
      <c r="I15" t="s">
        <v>1</v>
      </c>
      <c r="J15" s="1" t="s">
        <v>3930</v>
      </c>
      <c r="K15" t="s">
        <v>3881</v>
      </c>
      <c r="L15" t="s">
        <v>3881</v>
      </c>
      <c r="M15" t="s">
        <v>3881</v>
      </c>
      <c r="N15" t="s">
        <v>3930</v>
      </c>
      <c r="O15" t="s">
        <v>596</v>
      </c>
      <c r="P15" t="s">
        <v>3881</v>
      </c>
      <c r="Q15" t="s">
        <v>3881</v>
      </c>
      <c r="R15" t="s">
        <v>3881</v>
      </c>
      <c r="S15" t="s">
        <v>3881</v>
      </c>
      <c r="T15" t="s">
        <v>3930</v>
      </c>
      <c r="U15" t="s">
        <v>3930</v>
      </c>
      <c r="V15" t="s">
        <v>3930</v>
      </c>
      <c r="W15" t="s">
        <v>3881</v>
      </c>
      <c r="X15" t="s">
        <v>3881</v>
      </c>
      <c r="Y15" t="s">
        <v>3881</v>
      </c>
      <c r="Z15" t="s">
        <v>135</v>
      </c>
      <c r="AA15" t="s">
        <v>3930</v>
      </c>
      <c r="AB15" t="s">
        <v>136</v>
      </c>
      <c r="AC15" t="s">
        <v>3930</v>
      </c>
      <c r="AD15" t="s">
        <v>3908</v>
      </c>
      <c r="AE15" t="s">
        <v>3930</v>
      </c>
      <c r="AF15" t="s">
        <v>3930</v>
      </c>
      <c r="AG15" t="s">
        <v>3930</v>
      </c>
      <c r="AH15" t="s">
        <v>3930</v>
      </c>
      <c r="AI15" t="s">
        <v>3930</v>
      </c>
      <c r="AJ15" t="s">
        <v>138</v>
      </c>
      <c r="AK15" t="s">
        <v>102</v>
      </c>
      <c r="AL15" t="s">
        <v>3930</v>
      </c>
      <c r="AM15" t="s">
        <v>3930</v>
      </c>
      <c r="AN15" t="s">
        <v>3930</v>
      </c>
      <c r="AO15" t="s">
        <v>3930</v>
      </c>
      <c r="AP15" t="s">
        <v>3930</v>
      </c>
      <c r="AQ15" t="s">
        <v>3930</v>
      </c>
      <c r="AR15" t="s">
        <v>100</v>
      </c>
      <c r="AS15" t="s">
        <v>338</v>
      </c>
      <c r="AT15" t="s">
        <v>296</v>
      </c>
    </row>
    <row r="16" spans="1:46">
      <c r="A16" s="1" t="s">
        <v>3038</v>
      </c>
      <c r="B16" s="1" t="s">
        <v>3039</v>
      </c>
      <c r="C16" s="1" t="s">
        <v>3891</v>
      </c>
      <c r="D16" s="1">
        <v>2018</v>
      </c>
      <c r="E16" s="1" t="s">
        <v>296</v>
      </c>
      <c r="F16" s="1" t="s">
        <v>3930</v>
      </c>
      <c r="G16" s="1" t="s">
        <v>3930</v>
      </c>
      <c r="H16" t="s">
        <v>129</v>
      </c>
      <c r="I16" t="s">
        <v>1</v>
      </c>
      <c r="J16" s="1" t="s">
        <v>3930</v>
      </c>
      <c r="K16" t="s">
        <v>3881</v>
      </c>
      <c r="L16" t="s">
        <v>3881</v>
      </c>
      <c r="M16" t="s">
        <v>3881</v>
      </c>
      <c r="N16" t="s">
        <v>3930</v>
      </c>
      <c r="O16" t="s">
        <v>596</v>
      </c>
      <c r="P16" t="s">
        <v>3881</v>
      </c>
      <c r="Q16" t="s">
        <v>3881</v>
      </c>
      <c r="R16" t="s">
        <v>3881</v>
      </c>
      <c r="S16" t="s">
        <v>3881</v>
      </c>
      <c r="T16" t="s">
        <v>3930</v>
      </c>
      <c r="U16" t="s">
        <v>3930</v>
      </c>
      <c r="V16" t="s">
        <v>3930</v>
      </c>
      <c r="W16" t="s">
        <v>3881</v>
      </c>
      <c r="X16" t="s">
        <v>3881</v>
      </c>
      <c r="Y16" t="s">
        <v>3881</v>
      </c>
      <c r="Z16" t="s">
        <v>135</v>
      </c>
      <c r="AA16" t="s">
        <v>3930</v>
      </c>
      <c r="AB16" t="s">
        <v>136</v>
      </c>
      <c r="AC16" t="s">
        <v>3930</v>
      </c>
      <c r="AD16" t="s">
        <v>3908</v>
      </c>
      <c r="AE16" t="s">
        <v>3930</v>
      </c>
      <c r="AF16" t="s">
        <v>3930</v>
      </c>
      <c r="AG16" t="s">
        <v>3930</v>
      </c>
      <c r="AH16" t="s">
        <v>3930</v>
      </c>
      <c r="AI16" t="s">
        <v>3930</v>
      </c>
      <c r="AJ16" t="s">
        <v>138</v>
      </c>
      <c r="AK16" t="s">
        <v>102</v>
      </c>
      <c r="AL16" t="s">
        <v>3930</v>
      </c>
      <c r="AM16" t="s">
        <v>3930</v>
      </c>
      <c r="AN16" t="s">
        <v>3930</v>
      </c>
      <c r="AO16" t="s">
        <v>3930</v>
      </c>
      <c r="AP16" t="s">
        <v>3930</v>
      </c>
      <c r="AQ16" t="s">
        <v>3930</v>
      </c>
      <c r="AR16" t="s">
        <v>100</v>
      </c>
      <c r="AS16" t="s">
        <v>338</v>
      </c>
      <c r="AT16" t="s">
        <v>296</v>
      </c>
    </row>
    <row r="17" spans="1:46">
      <c r="A17" s="1" t="s">
        <v>3096</v>
      </c>
      <c r="B17" s="1" t="s">
        <v>3097</v>
      </c>
      <c r="C17" s="1" t="s">
        <v>3892</v>
      </c>
      <c r="D17" s="1">
        <v>2018</v>
      </c>
      <c r="E17" s="1" t="s">
        <v>296</v>
      </c>
      <c r="F17" s="1" t="s">
        <v>3930</v>
      </c>
      <c r="G17" s="1" t="s">
        <v>3930</v>
      </c>
      <c r="H17" t="s">
        <v>129</v>
      </c>
      <c r="I17" t="s">
        <v>0</v>
      </c>
      <c r="J17" t="s">
        <v>146</v>
      </c>
      <c r="K17" t="s">
        <v>3881</v>
      </c>
      <c r="L17" t="s">
        <v>3881</v>
      </c>
      <c r="M17" t="s">
        <v>3881</v>
      </c>
      <c r="N17" t="s">
        <v>3881</v>
      </c>
      <c r="O17" t="s">
        <v>9</v>
      </c>
      <c r="P17" t="s">
        <v>3881</v>
      </c>
      <c r="Q17" t="s">
        <v>3881</v>
      </c>
      <c r="R17" t="s">
        <v>603</v>
      </c>
      <c r="S17" t="s">
        <v>3881</v>
      </c>
      <c r="T17" t="s">
        <v>3930</v>
      </c>
      <c r="U17" t="s">
        <v>3930</v>
      </c>
      <c r="V17" t="s">
        <v>3881</v>
      </c>
      <c r="W17" t="s">
        <v>3881</v>
      </c>
      <c r="X17" t="s">
        <v>3881</v>
      </c>
      <c r="Y17" t="s">
        <v>3881</v>
      </c>
      <c r="Z17" t="s">
        <v>135</v>
      </c>
      <c r="AA17" t="s">
        <v>3930</v>
      </c>
      <c r="AB17" t="s">
        <v>136</v>
      </c>
      <c r="AC17" t="s">
        <v>3930</v>
      </c>
      <c r="AD17" t="s">
        <v>3908</v>
      </c>
      <c r="AE17" t="s">
        <v>3930</v>
      </c>
      <c r="AF17" t="s">
        <v>3930</v>
      </c>
      <c r="AG17" t="s">
        <v>3930</v>
      </c>
      <c r="AH17" t="s">
        <v>3930</v>
      </c>
      <c r="AI17" t="s">
        <v>1491</v>
      </c>
      <c r="AJ17" t="s">
        <v>138</v>
      </c>
      <c r="AK17" t="s">
        <v>102</v>
      </c>
      <c r="AL17" t="s">
        <v>3930</v>
      </c>
      <c r="AM17" t="s">
        <v>3930</v>
      </c>
      <c r="AN17" t="s">
        <v>3930</v>
      </c>
      <c r="AO17" t="s">
        <v>3930</v>
      </c>
      <c r="AP17" t="s">
        <v>3930</v>
      </c>
      <c r="AQ17" t="s">
        <v>3930</v>
      </c>
      <c r="AR17" t="s">
        <v>100</v>
      </c>
      <c r="AS17" t="s">
        <v>145</v>
      </c>
      <c r="AT17" t="s">
        <v>296</v>
      </c>
    </row>
    <row r="18" spans="1:46">
      <c r="A18" s="1" t="s">
        <v>3098</v>
      </c>
      <c r="B18" s="1" t="s">
        <v>3099</v>
      </c>
      <c r="C18" s="1" t="s">
        <v>3890</v>
      </c>
      <c r="D18" s="1">
        <v>2018</v>
      </c>
      <c r="E18" s="1" t="s">
        <v>296</v>
      </c>
      <c r="F18" s="1" t="s">
        <v>3930</v>
      </c>
      <c r="G18" s="1" t="s">
        <v>3930</v>
      </c>
      <c r="H18" t="s">
        <v>129</v>
      </c>
      <c r="I18" t="s">
        <v>1</v>
      </c>
      <c r="J18" t="s">
        <v>146</v>
      </c>
      <c r="K18" t="s">
        <v>3881</v>
      </c>
      <c r="L18" t="s">
        <v>3881</v>
      </c>
      <c r="M18" t="s">
        <v>3881</v>
      </c>
      <c r="N18" t="s">
        <v>3881</v>
      </c>
      <c r="O18" t="s">
        <v>9</v>
      </c>
      <c r="P18" t="s">
        <v>3881</v>
      </c>
      <c r="Q18" t="s">
        <v>3881</v>
      </c>
      <c r="R18" t="s">
        <v>603</v>
      </c>
      <c r="S18" t="s">
        <v>3881</v>
      </c>
      <c r="T18" t="s">
        <v>3930</v>
      </c>
      <c r="U18" t="s">
        <v>3930</v>
      </c>
      <c r="V18" t="s">
        <v>3881</v>
      </c>
      <c r="W18" t="s">
        <v>3881</v>
      </c>
      <c r="X18" t="s">
        <v>3881</v>
      </c>
      <c r="Y18" t="s">
        <v>3881</v>
      </c>
      <c r="Z18" t="s">
        <v>135</v>
      </c>
      <c r="AA18" t="s">
        <v>3930</v>
      </c>
      <c r="AB18" t="s">
        <v>136</v>
      </c>
      <c r="AC18" t="s">
        <v>3930</v>
      </c>
      <c r="AD18" t="s">
        <v>3908</v>
      </c>
      <c r="AE18" t="s">
        <v>3930</v>
      </c>
      <c r="AF18" t="s">
        <v>3930</v>
      </c>
      <c r="AG18" t="s">
        <v>3930</v>
      </c>
      <c r="AH18" t="s">
        <v>3930</v>
      </c>
      <c r="AI18" t="s">
        <v>1491</v>
      </c>
      <c r="AJ18" t="s">
        <v>138</v>
      </c>
      <c r="AK18" t="s">
        <v>102</v>
      </c>
      <c r="AL18" t="s">
        <v>3930</v>
      </c>
      <c r="AM18" t="s">
        <v>3930</v>
      </c>
      <c r="AN18" t="s">
        <v>3930</v>
      </c>
      <c r="AO18" t="s">
        <v>3930</v>
      </c>
      <c r="AP18" t="s">
        <v>3930</v>
      </c>
      <c r="AQ18" t="s">
        <v>3930</v>
      </c>
      <c r="AR18" t="s">
        <v>100</v>
      </c>
      <c r="AS18" t="s">
        <v>145</v>
      </c>
      <c r="AT18" t="s">
        <v>296</v>
      </c>
    </row>
    <row r="19" spans="1:46">
      <c r="A19" s="1" t="s">
        <v>3100</v>
      </c>
      <c r="B19" s="1" t="s">
        <v>3101</v>
      </c>
      <c r="C19" s="1" t="s">
        <v>3891</v>
      </c>
      <c r="D19" s="1">
        <v>2018</v>
      </c>
      <c r="E19" s="1" t="s">
        <v>296</v>
      </c>
      <c r="F19" s="1" t="s">
        <v>3930</v>
      </c>
      <c r="G19" s="1" t="s">
        <v>3930</v>
      </c>
      <c r="H19" t="s">
        <v>129</v>
      </c>
      <c r="I19" t="s">
        <v>1</v>
      </c>
      <c r="J19" t="s">
        <v>146</v>
      </c>
      <c r="K19" t="s">
        <v>3881</v>
      </c>
      <c r="L19" t="s">
        <v>3881</v>
      </c>
      <c r="M19" t="s">
        <v>3881</v>
      </c>
      <c r="N19" t="s">
        <v>3881</v>
      </c>
      <c r="O19" t="s">
        <v>9</v>
      </c>
      <c r="P19" t="s">
        <v>3881</v>
      </c>
      <c r="Q19" t="s">
        <v>3881</v>
      </c>
      <c r="R19" t="s">
        <v>603</v>
      </c>
      <c r="S19" t="s">
        <v>3881</v>
      </c>
      <c r="T19" t="s">
        <v>3930</v>
      </c>
      <c r="U19" t="s">
        <v>3930</v>
      </c>
      <c r="V19" t="s">
        <v>3881</v>
      </c>
      <c r="W19" t="s">
        <v>3881</v>
      </c>
      <c r="X19" t="s">
        <v>3881</v>
      </c>
      <c r="Y19" t="s">
        <v>3881</v>
      </c>
      <c r="Z19" t="s">
        <v>135</v>
      </c>
      <c r="AA19" t="s">
        <v>3930</v>
      </c>
      <c r="AB19" t="s">
        <v>136</v>
      </c>
      <c r="AC19" t="s">
        <v>3930</v>
      </c>
      <c r="AD19" t="s">
        <v>3908</v>
      </c>
      <c r="AE19" t="s">
        <v>3930</v>
      </c>
      <c r="AF19" t="s">
        <v>3930</v>
      </c>
      <c r="AG19" t="s">
        <v>3930</v>
      </c>
      <c r="AH19" t="s">
        <v>3930</v>
      </c>
      <c r="AI19" t="s">
        <v>1491</v>
      </c>
      <c r="AJ19" t="s">
        <v>138</v>
      </c>
      <c r="AK19" t="s">
        <v>102</v>
      </c>
      <c r="AL19" t="s">
        <v>3930</v>
      </c>
      <c r="AM19" t="s">
        <v>3930</v>
      </c>
      <c r="AN19" t="s">
        <v>3930</v>
      </c>
      <c r="AO19" t="s">
        <v>3930</v>
      </c>
      <c r="AP19" t="s">
        <v>3930</v>
      </c>
      <c r="AQ19" t="s">
        <v>3930</v>
      </c>
      <c r="AR19" t="s">
        <v>100</v>
      </c>
      <c r="AS19" t="s">
        <v>145</v>
      </c>
      <c r="AT19" t="s">
        <v>296</v>
      </c>
    </row>
    <row r="20" spans="1:46">
      <c r="A20" s="1" t="s">
        <v>3948</v>
      </c>
      <c r="B20" s="1" t="s">
        <v>3949</v>
      </c>
      <c r="C20" s="1" t="s">
        <v>3888</v>
      </c>
      <c r="D20" s="1">
        <v>2018</v>
      </c>
      <c r="E20" s="1" t="s">
        <v>296</v>
      </c>
      <c r="F20" s="1" t="s">
        <v>3930</v>
      </c>
      <c r="G20" s="1" t="s">
        <v>3930</v>
      </c>
      <c r="H20" t="s">
        <v>129</v>
      </c>
      <c r="I20" t="s">
        <v>0</v>
      </c>
      <c r="J20" t="s">
        <v>146</v>
      </c>
      <c r="K20" t="s">
        <v>3881</v>
      </c>
      <c r="L20" t="s">
        <v>3881</v>
      </c>
      <c r="M20" t="s">
        <v>3881</v>
      </c>
      <c r="N20" t="s">
        <v>3881</v>
      </c>
      <c r="O20" t="s">
        <v>9</v>
      </c>
      <c r="P20" t="s">
        <v>3881</v>
      </c>
      <c r="Q20" t="s">
        <v>3881</v>
      </c>
      <c r="R20" t="s">
        <v>603</v>
      </c>
      <c r="S20" t="s">
        <v>3881</v>
      </c>
      <c r="T20" t="s">
        <v>3930</v>
      </c>
      <c r="U20" t="s">
        <v>3930</v>
      </c>
      <c r="V20" t="s">
        <v>3881</v>
      </c>
      <c r="W20" t="s">
        <v>3881</v>
      </c>
      <c r="X20" t="s">
        <v>3881</v>
      </c>
      <c r="Y20" t="s">
        <v>3881</v>
      </c>
      <c r="Z20" t="s">
        <v>135</v>
      </c>
      <c r="AA20" t="s">
        <v>3930</v>
      </c>
      <c r="AB20" t="s">
        <v>136</v>
      </c>
      <c r="AC20" t="s">
        <v>3930</v>
      </c>
      <c r="AD20" t="s">
        <v>3908</v>
      </c>
      <c r="AE20" t="s">
        <v>3930</v>
      </c>
      <c r="AF20" t="s">
        <v>3930</v>
      </c>
      <c r="AG20" t="s">
        <v>3930</v>
      </c>
      <c r="AH20" t="s">
        <v>3930</v>
      </c>
      <c r="AI20" t="s">
        <v>1489</v>
      </c>
      <c r="AJ20" t="s">
        <v>138</v>
      </c>
      <c r="AK20" t="s">
        <v>3930</v>
      </c>
      <c r="AL20" t="s">
        <v>3930</v>
      </c>
      <c r="AM20" t="s">
        <v>3930</v>
      </c>
      <c r="AN20" t="s">
        <v>3930</v>
      </c>
      <c r="AO20" t="s">
        <v>3930</v>
      </c>
      <c r="AP20" t="s">
        <v>3930</v>
      </c>
      <c r="AQ20" t="s">
        <v>3930</v>
      </c>
      <c r="AR20" t="s">
        <v>100</v>
      </c>
      <c r="AS20" t="s">
        <v>145</v>
      </c>
      <c r="AT20" t="s">
        <v>296</v>
      </c>
    </row>
    <row r="21" spans="1:46">
      <c r="A21" s="1" t="s">
        <v>3102</v>
      </c>
      <c r="B21" s="1" t="s">
        <v>3097</v>
      </c>
      <c r="C21" s="1" t="s">
        <v>3892</v>
      </c>
      <c r="D21" s="1">
        <v>2018</v>
      </c>
      <c r="E21" s="1" t="s">
        <v>296</v>
      </c>
      <c r="F21" s="1" t="s">
        <v>3930</v>
      </c>
      <c r="G21" s="1" t="s">
        <v>3930</v>
      </c>
      <c r="H21" t="s">
        <v>129</v>
      </c>
      <c r="I21" t="s">
        <v>0</v>
      </c>
      <c r="J21" t="s">
        <v>146</v>
      </c>
      <c r="K21" t="s">
        <v>3881</v>
      </c>
      <c r="L21" t="s">
        <v>3881</v>
      </c>
      <c r="M21" t="s">
        <v>3881</v>
      </c>
      <c r="N21" t="s">
        <v>3881</v>
      </c>
      <c r="O21" t="s">
        <v>9</v>
      </c>
      <c r="P21" t="s">
        <v>3881</v>
      </c>
      <c r="Q21" t="s">
        <v>3881</v>
      </c>
      <c r="R21" t="s">
        <v>603</v>
      </c>
      <c r="S21" t="s">
        <v>3881</v>
      </c>
      <c r="T21" t="s">
        <v>3930</v>
      </c>
      <c r="U21" t="s">
        <v>3930</v>
      </c>
      <c r="V21" t="s">
        <v>3881</v>
      </c>
      <c r="W21" t="s">
        <v>3881</v>
      </c>
      <c r="X21" t="s">
        <v>3881</v>
      </c>
      <c r="Y21" t="s">
        <v>3881</v>
      </c>
      <c r="Z21" t="s">
        <v>135</v>
      </c>
      <c r="AA21" t="s">
        <v>3930</v>
      </c>
      <c r="AB21" t="s">
        <v>136</v>
      </c>
      <c r="AC21" t="s">
        <v>3930</v>
      </c>
      <c r="AD21" t="s">
        <v>3908</v>
      </c>
      <c r="AE21" t="s">
        <v>3930</v>
      </c>
      <c r="AF21" t="s">
        <v>3930</v>
      </c>
      <c r="AG21" t="s">
        <v>3930</v>
      </c>
      <c r="AH21" t="s">
        <v>3930</v>
      </c>
      <c r="AI21" t="s">
        <v>1489</v>
      </c>
      <c r="AJ21" t="s">
        <v>138</v>
      </c>
      <c r="AK21" t="s">
        <v>3930</v>
      </c>
      <c r="AL21" t="s">
        <v>3930</v>
      </c>
      <c r="AM21" t="s">
        <v>3930</v>
      </c>
      <c r="AN21" t="s">
        <v>3930</v>
      </c>
      <c r="AO21" t="s">
        <v>3930</v>
      </c>
      <c r="AP21" t="s">
        <v>3930</v>
      </c>
      <c r="AQ21" t="s">
        <v>3930</v>
      </c>
      <c r="AR21" t="s">
        <v>100</v>
      </c>
      <c r="AS21" t="s">
        <v>145</v>
      </c>
      <c r="AT21" t="s">
        <v>296</v>
      </c>
    </row>
    <row r="22" spans="1:46">
      <c r="A22" s="1" t="s">
        <v>3103</v>
      </c>
      <c r="B22" s="1" t="s">
        <v>3099</v>
      </c>
      <c r="C22" s="1" t="s">
        <v>3890</v>
      </c>
      <c r="D22" s="1">
        <v>2018</v>
      </c>
      <c r="E22" s="1" t="s">
        <v>296</v>
      </c>
      <c r="F22" s="1" t="s">
        <v>3930</v>
      </c>
      <c r="G22" s="1" t="s">
        <v>3930</v>
      </c>
      <c r="H22" t="s">
        <v>129</v>
      </c>
      <c r="I22" t="s">
        <v>1</v>
      </c>
      <c r="J22" t="s">
        <v>146</v>
      </c>
      <c r="K22" t="s">
        <v>3881</v>
      </c>
      <c r="L22" t="s">
        <v>3881</v>
      </c>
      <c r="M22" t="s">
        <v>3881</v>
      </c>
      <c r="N22" t="s">
        <v>3881</v>
      </c>
      <c r="O22" t="s">
        <v>9</v>
      </c>
      <c r="P22" t="s">
        <v>3881</v>
      </c>
      <c r="Q22" t="s">
        <v>3881</v>
      </c>
      <c r="R22" t="s">
        <v>603</v>
      </c>
      <c r="S22" t="s">
        <v>3881</v>
      </c>
      <c r="T22" t="s">
        <v>3930</v>
      </c>
      <c r="U22" t="s">
        <v>3930</v>
      </c>
      <c r="V22" t="s">
        <v>3881</v>
      </c>
      <c r="W22" t="s">
        <v>3881</v>
      </c>
      <c r="X22" t="s">
        <v>3881</v>
      </c>
      <c r="Y22" t="s">
        <v>3881</v>
      </c>
      <c r="Z22" t="s">
        <v>135</v>
      </c>
      <c r="AA22" t="s">
        <v>3930</v>
      </c>
      <c r="AB22" t="s">
        <v>136</v>
      </c>
      <c r="AC22" t="s">
        <v>3930</v>
      </c>
      <c r="AD22" t="s">
        <v>3908</v>
      </c>
      <c r="AE22" t="s">
        <v>3930</v>
      </c>
      <c r="AF22" t="s">
        <v>3930</v>
      </c>
      <c r="AG22" t="s">
        <v>3930</v>
      </c>
      <c r="AH22" t="s">
        <v>3930</v>
      </c>
      <c r="AI22" t="s">
        <v>1489</v>
      </c>
      <c r="AJ22" t="s">
        <v>138</v>
      </c>
      <c r="AK22" t="s">
        <v>3930</v>
      </c>
      <c r="AL22" t="s">
        <v>3930</v>
      </c>
      <c r="AM22" t="s">
        <v>3930</v>
      </c>
      <c r="AN22" t="s">
        <v>3930</v>
      </c>
      <c r="AO22" t="s">
        <v>3930</v>
      </c>
      <c r="AP22" t="s">
        <v>3930</v>
      </c>
      <c r="AQ22" t="s">
        <v>3930</v>
      </c>
      <c r="AR22" t="s">
        <v>100</v>
      </c>
      <c r="AS22" t="s">
        <v>145</v>
      </c>
      <c r="AT22" t="s">
        <v>296</v>
      </c>
    </row>
    <row r="23" spans="1:46">
      <c r="A23" s="1" t="s">
        <v>3050</v>
      </c>
      <c r="B23" s="1" t="s">
        <v>3051</v>
      </c>
      <c r="C23" s="1" t="s">
        <v>3892</v>
      </c>
      <c r="D23" s="1">
        <v>2018</v>
      </c>
      <c r="E23" s="1" t="s">
        <v>296</v>
      </c>
      <c r="F23" s="1" t="s">
        <v>3930</v>
      </c>
      <c r="G23" s="1" t="s">
        <v>3930</v>
      </c>
      <c r="H23" t="s">
        <v>129</v>
      </c>
      <c r="I23" t="s">
        <v>0</v>
      </c>
      <c r="J23" t="s">
        <v>146</v>
      </c>
      <c r="K23" t="s">
        <v>3881</v>
      </c>
      <c r="L23" t="s">
        <v>3881</v>
      </c>
      <c r="M23" t="s">
        <v>3881</v>
      </c>
      <c r="N23" t="s">
        <v>3881</v>
      </c>
      <c r="O23" t="s">
        <v>9</v>
      </c>
      <c r="P23" t="s">
        <v>3881</v>
      </c>
      <c r="Q23" t="s">
        <v>3881</v>
      </c>
      <c r="R23" t="s">
        <v>3881</v>
      </c>
      <c r="S23" t="s">
        <v>3881</v>
      </c>
      <c r="T23" t="s">
        <v>3930</v>
      </c>
      <c r="U23" t="s">
        <v>3930</v>
      </c>
      <c r="V23" t="s">
        <v>3881</v>
      </c>
      <c r="W23" t="s">
        <v>3881</v>
      </c>
      <c r="X23" t="s">
        <v>3881</v>
      </c>
      <c r="Y23" t="s">
        <v>3881</v>
      </c>
      <c r="Z23" t="s">
        <v>135</v>
      </c>
      <c r="AA23" t="s">
        <v>3930</v>
      </c>
      <c r="AB23" t="s">
        <v>136</v>
      </c>
      <c r="AC23" t="s">
        <v>3930</v>
      </c>
      <c r="AD23" t="s">
        <v>3908</v>
      </c>
      <c r="AE23" t="s">
        <v>3930</v>
      </c>
      <c r="AF23" t="s">
        <v>3930</v>
      </c>
      <c r="AG23" t="s">
        <v>3930</v>
      </c>
      <c r="AH23" t="s">
        <v>3930</v>
      </c>
      <c r="AI23" t="s">
        <v>1491</v>
      </c>
      <c r="AJ23" t="s">
        <v>138</v>
      </c>
      <c r="AK23" t="s">
        <v>102</v>
      </c>
      <c r="AL23" t="s">
        <v>3930</v>
      </c>
      <c r="AM23" t="s">
        <v>3930</v>
      </c>
      <c r="AN23" t="s">
        <v>3930</v>
      </c>
      <c r="AO23" t="s">
        <v>3930</v>
      </c>
      <c r="AP23" t="s">
        <v>3930</v>
      </c>
      <c r="AQ23" t="s">
        <v>3930</v>
      </c>
      <c r="AR23" t="s">
        <v>100</v>
      </c>
      <c r="AS23" t="s">
        <v>145</v>
      </c>
      <c r="AT23" t="s">
        <v>296</v>
      </c>
    </row>
    <row r="24" spans="1:46">
      <c r="A24" s="1" t="s">
        <v>3052</v>
      </c>
      <c r="B24" s="1" t="s">
        <v>3053</v>
      </c>
      <c r="C24" s="1" t="s">
        <v>3890</v>
      </c>
      <c r="D24" s="1">
        <v>2018</v>
      </c>
      <c r="E24" s="1" t="s">
        <v>296</v>
      </c>
      <c r="F24" s="1" t="s">
        <v>3930</v>
      </c>
      <c r="G24" s="1" t="s">
        <v>3930</v>
      </c>
      <c r="H24" t="s">
        <v>129</v>
      </c>
      <c r="I24" t="s">
        <v>1</v>
      </c>
      <c r="J24" t="s">
        <v>146</v>
      </c>
      <c r="K24" t="s">
        <v>3881</v>
      </c>
      <c r="L24" t="s">
        <v>3881</v>
      </c>
      <c r="M24" t="s">
        <v>3881</v>
      </c>
      <c r="N24" t="s">
        <v>3881</v>
      </c>
      <c r="O24" t="s">
        <v>9</v>
      </c>
      <c r="P24" t="s">
        <v>3881</v>
      </c>
      <c r="Q24" t="s">
        <v>3881</v>
      </c>
      <c r="R24" t="s">
        <v>3881</v>
      </c>
      <c r="S24" t="s">
        <v>3881</v>
      </c>
      <c r="T24" t="s">
        <v>3930</v>
      </c>
      <c r="U24" t="s">
        <v>3930</v>
      </c>
      <c r="V24" t="s">
        <v>3881</v>
      </c>
      <c r="W24" t="s">
        <v>3881</v>
      </c>
      <c r="X24" t="s">
        <v>3881</v>
      </c>
      <c r="Y24" t="s">
        <v>3881</v>
      </c>
      <c r="Z24" t="s">
        <v>135</v>
      </c>
      <c r="AA24" t="s">
        <v>3930</v>
      </c>
      <c r="AB24" t="s">
        <v>136</v>
      </c>
      <c r="AC24" t="s">
        <v>3930</v>
      </c>
      <c r="AD24" t="s">
        <v>3908</v>
      </c>
      <c r="AE24" t="s">
        <v>3930</v>
      </c>
      <c r="AF24" t="s">
        <v>3930</v>
      </c>
      <c r="AG24" t="s">
        <v>3930</v>
      </c>
      <c r="AH24" t="s">
        <v>3930</v>
      </c>
      <c r="AI24" t="s">
        <v>1491</v>
      </c>
      <c r="AJ24" t="s">
        <v>138</v>
      </c>
      <c r="AK24" t="s">
        <v>102</v>
      </c>
      <c r="AL24" t="s">
        <v>3930</v>
      </c>
      <c r="AM24" t="s">
        <v>3930</v>
      </c>
      <c r="AN24" t="s">
        <v>3930</v>
      </c>
      <c r="AO24" t="s">
        <v>3930</v>
      </c>
      <c r="AP24" t="s">
        <v>3930</v>
      </c>
      <c r="AQ24" t="s">
        <v>3930</v>
      </c>
      <c r="AR24" t="s">
        <v>100</v>
      </c>
      <c r="AS24" t="s">
        <v>145</v>
      </c>
      <c r="AT24" t="s">
        <v>296</v>
      </c>
    </row>
    <row r="25" spans="1:46">
      <c r="A25" s="1" t="s">
        <v>3054</v>
      </c>
      <c r="B25" s="1" t="s">
        <v>3055</v>
      </c>
      <c r="C25" s="1" t="s">
        <v>3891</v>
      </c>
      <c r="D25" s="1">
        <v>2018</v>
      </c>
      <c r="F25" s="1" t="s">
        <v>3930</v>
      </c>
      <c r="G25" s="1" t="s">
        <v>3930</v>
      </c>
      <c r="H25" t="s">
        <v>129</v>
      </c>
      <c r="I25" t="s">
        <v>1</v>
      </c>
      <c r="J25" t="s">
        <v>146</v>
      </c>
      <c r="K25" t="s">
        <v>3881</v>
      </c>
      <c r="L25" t="s">
        <v>3881</v>
      </c>
      <c r="M25" t="s">
        <v>3881</v>
      </c>
      <c r="N25" t="s">
        <v>3881</v>
      </c>
      <c r="O25" t="s">
        <v>9</v>
      </c>
      <c r="P25" t="s">
        <v>3881</v>
      </c>
      <c r="Q25" t="s">
        <v>3881</v>
      </c>
      <c r="R25" t="s">
        <v>3881</v>
      </c>
      <c r="S25" t="s">
        <v>3881</v>
      </c>
      <c r="T25" t="s">
        <v>3930</v>
      </c>
      <c r="U25" t="s">
        <v>3930</v>
      </c>
      <c r="V25" t="s">
        <v>3881</v>
      </c>
      <c r="W25" t="s">
        <v>3881</v>
      </c>
      <c r="X25" t="s">
        <v>3881</v>
      </c>
      <c r="Y25" t="s">
        <v>3881</v>
      </c>
      <c r="Z25" t="s">
        <v>135</v>
      </c>
      <c r="AA25" t="s">
        <v>3930</v>
      </c>
      <c r="AB25" t="s">
        <v>136</v>
      </c>
      <c r="AC25" t="s">
        <v>3930</v>
      </c>
      <c r="AD25" t="s">
        <v>3908</v>
      </c>
      <c r="AE25" t="s">
        <v>3930</v>
      </c>
      <c r="AF25" t="s">
        <v>3930</v>
      </c>
      <c r="AG25" t="s">
        <v>3930</v>
      </c>
      <c r="AH25" t="s">
        <v>3930</v>
      </c>
      <c r="AI25" t="s">
        <v>1491</v>
      </c>
      <c r="AJ25" t="s">
        <v>138</v>
      </c>
      <c r="AK25" t="s">
        <v>102</v>
      </c>
      <c r="AL25" t="s">
        <v>3930</v>
      </c>
      <c r="AM25" t="s">
        <v>3930</v>
      </c>
      <c r="AN25" t="s">
        <v>3930</v>
      </c>
      <c r="AO25" t="s">
        <v>3930</v>
      </c>
      <c r="AP25" t="s">
        <v>3930</v>
      </c>
      <c r="AQ25" t="s">
        <v>3930</v>
      </c>
      <c r="AR25" t="s">
        <v>100</v>
      </c>
      <c r="AS25" t="s">
        <v>145</v>
      </c>
    </row>
    <row r="26" spans="1:46">
      <c r="A26" s="1" t="s">
        <v>2968</v>
      </c>
      <c r="B26" s="1" t="s">
        <v>2969</v>
      </c>
      <c r="C26" s="1" t="s">
        <v>3892</v>
      </c>
      <c r="D26" s="1">
        <v>2018</v>
      </c>
      <c r="F26" s="1" t="s">
        <v>3930</v>
      </c>
      <c r="G26" s="1" t="s">
        <v>3930</v>
      </c>
      <c r="H26" t="s">
        <v>129</v>
      </c>
      <c r="I26" t="s">
        <v>0</v>
      </c>
      <c r="J26" t="s">
        <v>7</v>
      </c>
      <c r="K26" t="s">
        <v>3881</v>
      </c>
      <c r="L26" t="s">
        <v>3881</v>
      </c>
      <c r="M26" t="s">
        <v>3881</v>
      </c>
      <c r="N26" t="s">
        <v>3881</v>
      </c>
      <c r="O26" t="s">
        <v>9</v>
      </c>
      <c r="P26" t="s">
        <v>3881</v>
      </c>
      <c r="Q26" t="s">
        <v>3881</v>
      </c>
      <c r="R26" t="s">
        <v>603</v>
      </c>
      <c r="S26" t="s">
        <v>3881</v>
      </c>
      <c r="T26" t="s">
        <v>3930</v>
      </c>
      <c r="U26" t="s">
        <v>3930</v>
      </c>
      <c r="V26" t="s">
        <v>3881</v>
      </c>
      <c r="W26" t="s">
        <v>3881</v>
      </c>
      <c r="X26" t="s">
        <v>3881</v>
      </c>
      <c r="Y26" t="s">
        <v>3881</v>
      </c>
      <c r="Z26" t="s">
        <v>135</v>
      </c>
      <c r="AA26" t="s">
        <v>3930</v>
      </c>
      <c r="AB26" t="s">
        <v>136</v>
      </c>
      <c r="AC26" t="s">
        <v>3930</v>
      </c>
      <c r="AD26" t="s">
        <v>3908</v>
      </c>
      <c r="AE26" t="s">
        <v>1279</v>
      </c>
      <c r="AF26" t="s">
        <v>3930</v>
      </c>
      <c r="AG26" t="s">
        <v>3930</v>
      </c>
      <c r="AH26" t="s">
        <v>3930</v>
      </c>
      <c r="AI26" t="s">
        <v>1491</v>
      </c>
      <c r="AJ26" t="s">
        <v>138</v>
      </c>
      <c r="AK26" t="s">
        <v>102</v>
      </c>
      <c r="AL26" t="s">
        <v>3930</v>
      </c>
      <c r="AM26" t="s">
        <v>3930</v>
      </c>
      <c r="AN26" t="s">
        <v>3930</v>
      </c>
      <c r="AO26" t="s">
        <v>3930</v>
      </c>
      <c r="AP26" t="s">
        <v>3930</v>
      </c>
      <c r="AQ26" t="s">
        <v>3930</v>
      </c>
      <c r="AR26" t="s">
        <v>100</v>
      </c>
      <c r="AS26" t="s">
        <v>145</v>
      </c>
    </row>
    <row r="27" spans="1:46">
      <c r="A27" s="1" t="s">
        <v>2972</v>
      </c>
      <c r="B27" s="1" t="s">
        <v>2973</v>
      </c>
      <c r="C27" s="1" t="s">
        <v>3890</v>
      </c>
      <c r="D27" s="1">
        <v>2018</v>
      </c>
      <c r="F27" s="1" t="s">
        <v>3930</v>
      </c>
      <c r="G27" s="1" t="s">
        <v>3930</v>
      </c>
      <c r="H27" t="s">
        <v>129</v>
      </c>
      <c r="I27" t="s">
        <v>1</v>
      </c>
      <c r="J27" t="s">
        <v>7</v>
      </c>
      <c r="K27" t="s">
        <v>3881</v>
      </c>
      <c r="L27" t="s">
        <v>3881</v>
      </c>
      <c r="M27" t="s">
        <v>3881</v>
      </c>
      <c r="N27" t="s">
        <v>3881</v>
      </c>
      <c r="O27" t="s">
        <v>9</v>
      </c>
      <c r="P27" t="s">
        <v>3881</v>
      </c>
      <c r="Q27" t="s">
        <v>3881</v>
      </c>
      <c r="R27" t="s">
        <v>603</v>
      </c>
      <c r="S27" t="s">
        <v>3881</v>
      </c>
      <c r="T27" t="s">
        <v>3930</v>
      </c>
      <c r="U27" t="s">
        <v>3930</v>
      </c>
      <c r="V27" t="s">
        <v>3881</v>
      </c>
      <c r="W27" t="s">
        <v>3881</v>
      </c>
      <c r="X27" t="s">
        <v>3881</v>
      </c>
      <c r="Y27" t="s">
        <v>3881</v>
      </c>
      <c r="Z27" t="s">
        <v>135</v>
      </c>
      <c r="AA27" t="s">
        <v>3930</v>
      </c>
      <c r="AB27" t="s">
        <v>136</v>
      </c>
      <c r="AC27" t="s">
        <v>3930</v>
      </c>
      <c r="AD27" t="s">
        <v>3908</v>
      </c>
      <c r="AE27" t="s">
        <v>1279</v>
      </c>
      <c r="AF27" t="s">
        <v>3930</v>
      </c>
      <c r="AG27" t="s">
        <v>3930</v>
      </c>
      <c r="AH27" t="s">
        <v>3930</v>
      </c>
      <c r="AI27" t="s">
        <v>1491</v>
      </c>
      <c r="AJ27" t="s">
        <v>138</v>
      </c>
      <c r="AK27" t="s">
        <v>102</v>
      </c>
      <c r="AL27" t="s">
        <v>3930</v>
      </c>
      <c r="AM27" t="s">
        <v>3930</v>
      </c>
      <c r="AN27" t="s">
        <v>3930</v>
      </c>
      <c r="AO27" t="s">
        <v>3930</v>
      </c>
      <c r="AP27" t="s">
        <v>3930</v>
      </c>
      <c r="AQ27" t="s">
        <v>3930</v>
      </c>
      <c r="AR27" t="s">
        <v>100</v>
      </c>
      <c r="AS27" t="s">
        <v>145</v>
      </c>
    </row>
    <row r="28" spans="1:46">
      <c r="A28" s="1" t="s">
        <v>2976</v>
      </c>
      <c r="B28" s="1" t="s">
        <v>2977</v>
      </c>
      <c r="C28" s="1" t="s">
        <v>3891</v>
      </c>
      <c r="D28" s="1">
        <v>2018</v>
      </c>
      <c r="F28" s="1" t="s">
        <v>3930</v>
      </c>
      <c r="G28" s="1" t="s">
        <v>3930</v>
      </c>
      <c r="H28" t="s">
        <v>129</v>
      </c>
      <c r="I28" t="s">
        <v>1</v>
      </c>
      <c r="J28" t="s">
        <v>7</v>
      </c>
      <c r="K28" t="s">
        <v>3881</v>
      </c>
      <c r="L28" t="s">
        <v>3881</v>
      </c>
      <c r="M28" t="s">
        <v>3881</v>
      </c>
      <c r="N28" t="s">
        <v>3881</v>
      </c>
      <c r="O28" t="s">
        <v>9</v>
      </c>
      <c r="P28" t="s">
        <v>3881</v>
      </c>
      <c r="Q28" t="s">
        <v>3881</v>
      </c>
      <c r="R28" t="s">
        <v>603</v>
      </c>
      <c r="S28" t="s">
        <v>3881</v>
      </c>
      <c r="T28" t="s">
        <v>3930</v>
      </c>
      <c r="U28" t="s">
        <v>3930</v>
      </c>
      <c r="V28" t="s">
        <v>3881</v>
      </c>
      <c r="W28" t="s">
        <v>3881</v>
      </c>
      <c r="X28" t="s">
        <v>3881</v>
      </c>
      <c r="Y28" t="s">
        <v>3881</v>
      </c>
      <c r="Z28" t="s">
        <v>135</v>
      </c>
      <c r="AA28" t="s">
        <v>3930</v>
      </c>
      <c r="AB28" t="s">
        <v>136</v>
      </c>
      <c r="AC28" t="s">
        <v>3930</v>
      </c>
      <c r="AD28" t="s">
        <v>3908</v>
      </c>
      <c r="AE28" t="s">
        <v>1279</v>
      </c>
      <c r="AF28" t="s">
        <v>3930</v>
      </c>
      <c r="AG28" t="s">
        <v>3930</v>
      </c>
      <c r="AH28" t="s">
        <v>3930</v>
      </c>
      <c r="AI28" t="s">
        <v>1491</v>
      </c>
      <c r="AJ28" t="s">
        <v>138</v>
      </c>
      <c r="AK28" t="s">
        <v>102</v>
      </c>
      <c r="AL28" t="s">
        <v>3930</v>
      </c>
      <c r="AM28" t="s">
        <v>3930</v>
      </c>
      <c r="AN28" t="s">
        <v>3930</v>
      </c>
      <c r="AO28" t="s">
        <v>3930</v>
      </c>
      <c r="AP28" t="s">
        <v>3930</v>
      </c>
      <c r="AQ28" t="s">
        <v>3930</v>
      </c>
      <c r="AR28" t="s">
        <v>100</v>
      </c>
      <c r="AS28" t="s">
        <v>145</v>
      </c>
    </row>
    <row r="29" spans="1:46">
      <c r="A29" s="1" t="s">
        <v>3056</v>
      </c>
      <c r="B29" s="1" t="s">
        <v>3057</v>
      </c>
      <c r="C29" s="1" t="s">
        <v>3892</v>
      </c>
      <c r="D29" s="1">
        <v>2018</v>
      </c>
      <c r="F29" s="1" t="s">
        <v>3930</v>
      </c>
      <c r="G29" s="1" t="s">
        <v>3930</v>
      </c>
      <c r="H29" t="s">
        <v>129</v>
      </c>
      <c r="I29" t="s">
        <v>0</v>
      </c>
      <c r="J29" t="s">
        <v>146</v>
      </c>
      <c r="K29" t="s">
        <v>3881</v>
      </c>
      <c r="L29" t="s">
        <v>3881</v>
      </c>
      <c r="M29" t="s">
        <v>3881</v>
      </c>
      <c r="N29" t="s">
        <v>3881</v>
      </c>
      <c r="O29" t="s">
        <v>9</v>
      </c>
      <c r="P29" t="s">
        <v>3881</v>
      </c>
      <c r="Q29" t="s">
        <v>3881</v>
      </c>
      <c r="R29" t="s">
        <v>3881</v>
      </c>
      <c r="S29" t="s">
        <v>3881</v>
      </c>
      <c r="T29" t="s">
        <v>3930</v>
      </c>
      <c r="U29" t="s">
        <v>3930</v>
      </c>
      <c r="V29" t="s">
        <v>3881</v>
      </c>
      <c r="W29" t="s">
        <v>3881</v>
      </c>
      <c r="X29" t="s">
        <v>3881</v>
      </c>
      <c r="Y29" t="s">
        <v>3881</v>
      </c>
      <c r="Z29" t="s">
        <v>135</v>
      </c>
      <c r="AA29" t="s">
        <v>3930</v>
      </c>
      <c r="AB29" t="s">
        <v>136</v>
      </c>
      <c r="AC29" t="s">
        <v>3930</v>
      </c>
      <c r="AD29" t="s">
        <v>3908</v>
      </c>
      <c r="AE29" t="s">
        <v>3930</v>
      </c>
      <c r="AF29" t="s">
        <v>3930</v>
      </c>
      <c r="AG29" t="s">
        <v>3930</v>
      </c>
      <c r="AH29" t="s">
        <v>3930</v>
      </c>
      <c r="AI29" t="s">
        <v>1489</v>
      </c>
      <c r="AJ29" t="s">
        <v>138</v>
      </c>
      <c r="AK29" t="s">
        <v>102</v>
      </c>
      <c r="AL29" t="s">
        <v>3930</v>
      </c>
      <c r="AM29" t="s">
        <v>3930</v>
      </c>
      <c r="AN29" t="s">
        <v>3930</v>
      </c>
      <c r="AO29" t="s">
        <v>3930</v>
      </c>
      <c r="AP29" t="s">
        <v>3930</v>
      </c>
      <c r="AQ29" t="s">
        <v>3930</v>
      </c>
      <c r="AR29" t="s">
        <v>100</v>
      </c>
      <c r="AS29" t="s">
        <v>145</v>
      </c>
    </row>
    <row r="30" spans="1:46">
      <c r="A30" s="1" t="s">
        <v>3058</v>
      </c>
      <c r="B30" s="1" t="s">
        <v>3059</v>
      </c>
      <c r="C30" s="1" t="s">
        <v>3890</v>
      </c>
      <c r="D30" s="1">
        <v>2018</v>
      </c>
      <c r="F30" s="1" t="s">
        <v>3930</v>
      </c>
      <c r="G30" s="1" t="s">
        <v>3930</v>
      </c>
      <c r="H30" t="s">
        <v>129</v>
      </c>
      <c r="I30" t="s">
        <v>1</v>
      </c>
      <c r="J30" t="s">
        <v>146</v>
      </c>
      <c r="K30" t="s">
        <v>3881</v>
      </c>
      <c r="L30" t="s">
        <v>3881</v>
      </c>
      <c r="M30" t="s">
        <v>3881</v>
      </c>
      <c r="N30" t="s">
        <v>3881</v>
      </c>
      <c r="O30" t="s">
        <v>9</v>
      </c>
      <c r="P30" t="s">
        <v>3881</v>
      </c>
      <c r="Q30" t="s">
        <v>3881</v>
      </c>
      <c r="R30" t="s">
        <v>3881</v>
      </c>
      <c r="S30" t="s">
        <v>3881</v>
      </c>
      <c r="T30" t="s">
        <v>3930</v>
      </c>
      <c r="U30" t="s">
        <v>3930</v>
      </c>
      <c r="V30" t="s">
        <v>3881</v>
      </c>
      <c r="W30" t="s">
        <v>3881</v>
      </c>
      <c r="X30" t="s">
        <v>3881</v>
      </c>
      <c r="Y30" t="s">
        <v>3881</v>
      </c>
      <c r="Z30" t="s">
        <v>135</v>
      </c>
      <c r="AA30" t="s">
        <v>3930</v>
      </c>
      <c r="AB30" t="s">
        <v>136</v>
      </c>
      <c r="AC30" t="s">
        <v>3930</v>
      </c>
      <c r="AD30" t="s">
        <v>3908</v>
      </c>
      <c r="AE30" t="s">
        <v>3930</v>
      </c>
      <c r="AF30" t="s">
        <v>3930</v>
      </c>
      <c r="AG30" t="s">
        <v>3930</v>
      </c>
      <c r="AH30" t="s">
        <v>3930</v>
      </c>
      <c r="AI30" t="s">
        <v>1489</v>
      </c>
      <c r="AJ30" t="s">
        <v>138</v>
      </c>
      <c r="AK30" t="s">
        <v>102</v>
      </c>
      <c r="AL30" t="s">
        <v>3930</v>
      </c>
      <c r="AM30" t="s">
        <v>3930</v>
      </c>
      <c r="AN30" t="s">
        <v>3930</v>
      </c>
      <c r="AO30" t="s">
        <v>3930</v>
      </c>
      <c r="AP30" t="s">
        <v>3930</v>
      </c>
      <c r="AQ30" t="s">
        <v>3930</v>
      </c>
      <c r="AR30" t="s">
        <v>100</v>
      </c>
      <c r="AS30" t="s">
        <v>145</v>
      </c>
    </row>
    <row r="31" spans="1:46">
      <c r="A31" s="1" t="s">
        <v>2980</v>
      </c>
      <c r="B31" s="1" t="s">
        <v>2981</v>
      </c>
      <c r="C31" s="1" t="s">
        <v>3888</v>
      </c>
      <c r="D31" s="1">
        <v>2018</v>
      </c>
      <c r="F31" s="1" t="s">
        <v>3930</v>
      </c>
      <c r="G31" s="1" t="s">
        <v>3930</v>
      </c>
      <c r="H31" t="s">
        <v>129</v>
      </c>
      <c r="I31" t="s">
        <v>0</v>
      </c>
      <c r="J31" t="s">
        <v>7</v>
      </c>
      <c r="K31" t="s">
        <v>3881</v>
      </c>
      <c r="L31" t="s">
        <v>3881</v>
      </c>
      <c r="M31" t="s">
        <v>3881</v>
      </c>
      <c r="N31" t="s">
        <v>3881</v>
      </c>
      <c r="O31" t="s">
        <v>9</v>
      </c>
      <c r="P31" t="s">
        <v>3881</v>
      </c>
      <c r="Q31" t="s">
        <v>3881</v>
      </c>
      <c r="R31" t="s">
        <v>603</v>
      </c>
      <c r="S31" t="s">
        <v>3881</v>
      </c>
      <c r="T31" t="s">
        <v>3930</v>
      </c>
      <c r="U31" t="s">
        <v>3930</v>
      </c>
      <c r="V31" t="s">
        <v>3881</v>
      </c>
      <c r="W31" t="s">
        <v>3881</v>
      </c>
      <c r="X31" t="s">
        <v>3881</v>
      </c>
      <c r="Y31" t="s">
        <v>3881</v>
      </c>
      <c r="Z31" t="s">
        <v>135</v>
      </c>
      <c r="AA31" t="s">
        <v>3930</v>
      </c>
      <c r="AB31" t="s">
        <v>136</v>
      </c>
      <c r="AC31" t="s">
        <v>3930</v>
      </c>
      <c r="AD31" t="s">
        <v>3908</v>
      </c>
      <c r="AE31" t="s">
        <v>1279</v>
      </c>
      <c r="AF31" t="s">
        <v>3930</v>
      </c>
      <c r="AG31" t="s">
        <v>3930</v>
      </c>
      <c r="AH31" t="s">
        <v>3930</v>
      </c>
      <c r="AI31" t="s">
        <v>1489</v>
      </c>
      <c r="AJ31" t="s">
        <v>138</v>
      </c>
      <c r="AK31" t="s">
        <v>102</v>
      </c>
      <c r="AL31" t="s">
        <v>3930</v>
      </c>
      <c r="AM31" t="s">
        <v>3930</v>
      </c>
      <c r="AN31" t="s">
        <v>3930</v>
      </c>
      <c r="AO31" t="s">
        <v>3930</v>
      </c>
      <c r="AP31" t="s">
        <v>3930</v>
      </c>
      <c r="AQ31" t="s">
        <v>3930</v>
      </c>
      <c r="AR31" t="s">
        <v>100</v>
      </c>
      <c r="AS31" t="s">
        <v>145</v>
      </c>
    </row>
    <row r="32" spans="1:46">
      <c r="A32" s="1" t="s">
        <v>2984</v>
      </c>
      <c r="B32" s="1" t="s">
        <v>2985</v>
      </c>
      <c r="C32" s="1" t="s">
        <v>3892</v>
      </c>
      <c r="D32" s="1">
        <v>2018</v>
      </c>
      <c r="F32" s="1" t="s">
        <v>3930</v>
      </c>
      <c r="G32" s="1" t="s">
        <v>3930</v>
      </c>
      <c r="H32" t="s">
        <v>129</v>
      </c>
      <c r="I32" t="s">
        <v>0</v>
      </c>
      <c r="J32" t="s">
        <v>7</v>
      </c>
      <c r="K32" t="s">
        <v>3881</v>
      </c>
      <c r="L32" t="s">
        <v>3881</v>
      </c>
      <c r="M32" t="s">
        <v>3881</v>
      </c>
      <c r="N32" t="s">
        <v>3881</v>
      </c>
      <c r="O32" t="s">
        <v>9</v>
      </c>
      <c r="P32" t="s">
        <v>3881</v>
      </c>
      <c r="Q32" t="s">
        <v>3881</v>
      </c>
      <c r="R32" t="s">
        <v>603</v>
      </c>
      <c r="S32" t="s">
        <v>3881</v>
      </c>
      <c r="T32" t="s">
        <v>3930</v>
      </c>
      <c r="U32" t="s">
        <v>3930</v>
      </c>
      <c r="V32" t="s">
        <v>3881</v>
      </c>
      <c r="W32" t="s">
        <v>3881</v>
      </c>
      <c r="X32" t="s">
        <v>3881</v>
      </c>
      <c r="Y32" t="s">
        <v>3881</v>
      </c>
      <c r="Z32" t="s">
        <v>135</v>
      </c>
      <c r="AA32" t="s">
        <v>3930</v>
      </c>
      <c r="AB32" t="s">
        <v>136</v>
      </c>
      <c r="AC32" t="s">
        <v>3930</v>
      </c>
      <c r="AD32" t="s">
        <v>3908</v>
      </c>
      <c r="AE32" t="s">
        <v>1279</v>
      </c>
      <c r="AF32" t="s">
        <v>3930</v>
      </c>
      <c r="AG32" t="s">
        <v>3930</v>
      </c>
      <c r="AH32" t="s">
        <v>3930</v>
      </c>
      <c r="AI32" t="s">
        <v>1489</v>
      </c>
      <c r="AJ32" t="s">
        <v>138</v>
      </c>
      <c r="AK32" t="s">
        <v>102</v>
      </c>
      <c r="AL32" t="s">
        <v>3930</v>
      </c>
      <c r="AM32" t="s">
        <v>3930</v>
      </c>
      <c r="AN32" t="s">
        <v>3930</v>
      </c>
      <c r="AO32" t="s">
        <v>3930</v>
      </c>
      <c r="AP32" t="s">
        <v>3930</v>
      </c>
      <c r="AQ32" t="s">
        <v>3930</v>
      </c>
      <c r="AR32" t="s">
        <v>100</v>
      </c>
      <c r="AS32" t="s">
        <v>145</v>
      </c>
    </row>
    <row r="33" spans="1:45">
      <c r="A33" s="1" t="s">
        <v>2986</v>
      </c>
      <c r="B33" s="1" t="s">
        <v>2987</v>
      </c>
      <c r="C33" s="1" t="s">
        <v>3890</v>
      </c>
      <c r="D33" s="1">
        <v>2018</v>
      </c>
      <c r="F33" s="1" t="s">
        <v>3930</v>
      </c>
      <c r="G33" s="1" t="s">
        <v>3930</v>
      </c>
      <c r="H33" t="s">
        <v>129</v>
      </c>
      <c r="I33" t="s">
        <v>1</v>
      </c>
      <c r="J33" t="s">
        <v>7</v>
      </c>
      <c r="K33" t="s">
        <v>3881</v>
      </c>
      <c r="L33" t="s">
        <v>3881</v>
      </c>
      <c r="M33" t="s">
        <v>3881</v>
      </c>
      <c r="N33" t="s">
        <v>3881</v>
      </c>
      <c r="O33" t="s">
        <v>9</v>
      </c>
      <c r="P33" t="s">
        <v>3881</v>
      </c>
      <c r="Q33" t="s">
        <v>3881</v>
      </c>
      <c r="R33" t="s">
        <v>603</v>
      </c>
      <c r="S33" t="s">
        <v>3881</v>
      </c>
      <c r="T33" t="s">
        <v>3930</v>
      </c>
      <c r="U33" t="s">
        <v>3930</v>
      </c>
      <c r="V33" t="s">
        <v>3881</v>
      </c>
      <c r="W33" t="s">
        <v>3881</v>
      </c>
      <c r="X33" t="s">
        <v>3881</v>
      </c>
      <c r="Y33" t="s">
        <v>3881</v>
      </c>
      <c r="Z33" t="s">
        <v>135</v>
      </c>
      <c r="AA33" t="s">
        <v>3930</v>
      </c>
      <c r="AB33" t="s">
        <v>136</v>
      </c>
      <c r="AC33" t="s">
        <v>3930</v>
      </c>
      <c r="AD33" t="s">
        <v>3908</v>
      </c>
      <c r="AE33" t="s">
        <v>1279</v>
      </c>
      <c r="AF33" t="s">
        <v>3930</v>
      </c>
      <c r="AG33" t="s">
        <v>3930</v>
      </c>
      <c r="AH33" t="s">
        <v>3930</v>
      </c>
      <c r="AI33" t="s">
        <v>1489</v>
      </c>
      <c r="AJ33" t="s">
        <v>138</v>
      </c>
      <c r="AK33" t="s">
        <v>102</v>
      </c>
      <c r="AL33" t="s">
        <v>3930</v>
      </c>
      <c r="AM33" t="s">
        <v>3930</v>
      </c>
      <c r="AN33" t="s">
        <v>3930</v>
      </c>
      <c r="AO33" t="s">
        <v>3930</v>
      </c>
      <c r="AP33" t="s">
        <v>3930</v>
      </c>
      <c r="AQ33" t="s">
        <v>3930</v>
      </c>
      <c r="AR33" t="s">
        <v>100</v>
      </c>
      <c r="AS33" t="s">
        <v>145</v>
      </c>
    </row>
    <row r="34" spans="1:45">
      <c r="A34" s="1" t="s">
        <v>2988</v>
      </c>
      <c r="B34" s="1" t="s">
        <v>2989</v>
      </c>
      <c r="C34" s="1" t="s">
        <v>3892</v>
      </c>
      <c r="D34" s="1">
        <v>2018</v>
      </c>
      <c r="F34" s="1" t="s">
        <v>3930</v>
      </c>
      <c r="G34" s="1" t="s">
        <v>3930</v>
      </c>
      <c r="H34" t="s">
        <v>129</v>
      </c>
      <c r="I34" t="s">
        <v>0</v>
      </c>
      <c r="J34" t="s">
        <v>7</v>
      </c>
      <c r="K34" t="s">
        <v>3881</v>
      </c>
      <c r="L34" t="s">
        <v>3881</v>
      </c>
      <c r="M34" t="s">
        <v>3881</v>
      </c>
      <c r="N34" t="s">
        <v>3881</v>
      </c>
      <c r="O34" t="s">
        <v>9</v>
      </c>
      <c r="P34" t="s">
        <v>3881</v>
      </c>
      <c r="Q34" t="s">
        <v>3881</v>
      </c>
      <c r="R34" t="s">
        <v>603</v>
      </c>
      <c r="S34" t="s">
        <v>3881</v>
      </c>
      <c r="T34" t="s">
        <v>3930</v>
      </c>
      <c r="U34" t="s">
        <v>3930</v>
      </c>
      <c r="V34" t="s">
        <v>3881</v>
      </c>
      <c r="W34" t="s">
        <v>3881</v>
      </c>
      <c r="X34" t="s">
        <v>3881</v>
      </c>
      <c r="Y34" t="s">
        <v>3881</v>
      </c>
      <c r="Z34" t="s">
        <v>135</v>
      </c>
      <c r="AA34" t="s">
        <v>3930</v>
      </c>
      <c r="AB34" t="s">
        <v>136</v>
      </c>
      <c r="AC34" t="s">
        <v>3930</v>
      </c>
      <c r="AD34" t="s">
        <v>3908</v>
      </c>
      <c r="AE34" t="s">
        <v>1279</v>
      </c>
      <c r="AF34" t="s">
        <v>3930</v>
      </c>
      <c r="AG34" t="s">
        <v>3930</v>
      </c>
      <c r="AH34" t="s">
        <v>3930</v>
      </c>
      <c r="AI34" t="s">
        <v>1491</v>
      </c>
      <c r="AJ34" t="s">
        <v>138</v>
      </c>
      <c r="AK34" t="s">
        <v>102</v>
      </c>
      <c r="AL34" t="s">
        <v>3930</v>
      </c>
      <c r="AM34" t="s">
        <v>3930</v>
      </c>
      <c r="AN34" t="s">
        <v>3930</v>
      </c>
      <c r="AO34" t="s">
        <v>3930</v>
      </c>
      <c r="AP34" t="s">
        <v>3930</v>
      </c>
      <c r="AQ34" t="s">
        <v>3930</v>
      </c>
      <c r="AR34" t="s">
        <v>100</v>
      </c>
      <c r="AS34" t="s">
        <v>145</v>
      </c>
    </row>
    <row r="35" spans="1:45">
      <c r="A35" s="1" t="s">
        <v>2992</v>
      </c>
      <c r="B35" s="1" t="s">
        <v>2993</v>
      </c>
      <c r="C35" s="1" t="s">
        <v>3892</v>
      </c>
      <c r="D35" s="1">
        <v>2018</v>
      </c>
      <c r="F35" s="1" t="s">
        <v>3930</v>
      </c>
      <c r="G35" s="1" t="s">
        <v>3930</v>
      </c>
      <c r="H35" t="s">
        <v>129</v>
      </c>
      <c r="I35" t="s">
        <v>0</v>
      </c>
      <c r="J35" t="s">
        <v>7</v>
      </c>
      <c r="K35" t="s">
        <v>3881</v>
      </c>
      <c r="L35" t="s">
        <v>3881</v>
      </c>
      <c r="M35" t="s">
        <v>3881</v>
      </c>
      <c r="N35" t="s">
        <v>3881</v>
      </c>
      <c r="O35" t="s">
        <v>9</v>
      </c>
      <c r="P35" t="s">
        <v>3881</v>
      </c>
      <c r="Q35" t="s">
        <v>3881</v>
      </c>
      <c r="R35" t="s">
        <v>603</v>
      </c>
      <c r="S35" t="s">
        <v>3881</v>
      </c>
      <c r="T35" t="s">
        <v>3930</v>
      </c>
      <c r="U35" t="s">
        <v>3930</v>
      </c>
      <c r="V35" t="s">
        <v>3881</v>
      </c>
      <c r="W35" t="s">
        <v>3881</v>
      </c>
      <c r="X35" t="s">
        <v>3881</v>
      </c>
      <c r="Y35" t="s">
        <v>3881</v>
      </c>
      <c r="Z35" t="s">
        <v>135</v>
      </c>
      <c r="AA35" t="s">
        <v>3930</v>
      </c>
      <c r="AB35" t="s">
        <v>136</v>
      </c>
      <c r="AC35" t="s">
        <v>3930</v>
      </c>
      <c r="AD35" t="s">
        <v>3908</v>
      </c>
      <c r="AE35" t="s">
        <v>1279</v>
      </c>
      <c r="AF35" t="s">
        <v>3930</v>
      </c>
      <c r="AG35" t="s">
        <v>3930</v>
      </c>
      <c r="AH35" t="s">
        <v>3930</v>
      </c>
      <c r="AI35" t="s">
        <v>1491</v>
      </c>
      <c r="AJ35" t="s">
        <v>138</v>
      </c>
      <c r="AK35" t="s">
        <v>102</v>
      </c>
      <c r="AL35" t="s">
        <v>3930</v>
      </c>
      <c r="AM35" t="s">
        <v>3930</v>
      </c>
      <c r="AN35" t="s">
        <v>3930</v>
      </c>
      <c r="AO35" t="s">
        <v>3930</v>
      </c>
      <c r="AP35" t="s">
        <v>3930</v>
      </c>
      <c r="AQ35" t="s">
        <v>3930</v>
      </c>
      <c r="AR35" t="s">
        <v>100</v>
      </c>
      <c r="AS35" t="s">
        <v>145</v>
      </c>
    </row>
    <row r="36" spans="1:45">
      <c r="A36" s="1" t="s">
        <v>2994</v>
      </c>
      <c r="B36" s="1" t="s">
        <v>2995</v>
      </c>
      <c r="C36" s="1" t="s">
        <v>3890</v>
      </c>
      <c r="D36" s="1">
        <v>2018</v>
      </c>
      <c r="F36" s="1" t="s">
        <v>3930</v>
      </c>
      <c r="G36" s="1" t="s">
        <v>3930</v>
      </c>
      <c r="H36" t="s">
        <v>129</v>
      </c>
      <c r="I36" t="s">
        <v>1</v>
      </c>
      <c r="J36" t="s">
        <v>7</v>
      </c>
      <c r="K36" t="s">
        <v>3881</v>
      </c>
      <c r="L36" t="s">
        <v>3881</v>
      </c>
      <c r="M36" t="s">
        <v>3881</v>
      </c>
      <c r="N36" t="s">
        <v>3881</v>
      </c>
      <c r="O36" t="s">
        <v>9</v>
      </c>
      <c r="P36" t="s">
        <v>3881</v>
      </c>
      <c r="Q36" t="s">
        <v>3881</v>
      </c>
      <c r="R36" t="s">
        <v>603</v>
      </c>
      <c r="S36" t="s">
        <v>3881</v>
      </c>
      <c r="T36" t="s">
        <v>3930</v>
      </c>
      <c r="U36" t="s">
        <v>3930</v>
      </c>
      <c r="V36" t="s">
        <v>3881</v>
      </c>
      <c r="W36" t="s">
        <v>3881</v>
      </c>
      <c r="X36" t="s">
        <v>3881</v>
      </c>
      <c r="Y36" t="s">
        <v>3881</v>
      </c>
      <c r="Z36" t="s">
        <v>135</v>
      </c>
      <c r="AA36" t="s">
        <v>3930</v>
      </c>
      <c r="AB36" t="s">
        <v>136</v>
      </c>
      <c r="AC36" t="s">
        <v>3930</v>
      </c>
      <c r="AD36" t="s">
        <v>3908</v>
      </c>
      <c r="AE36" t="s">
        <v>1279</v>
      </c>
      <c r="AF36" t="s">
        <v>3930</v>
      </c>
      <c r="AG36" t="s">
        <v>3930</v>
      </c>
      <c r="AH36" t="s">
        <v>3930</v>
      </c>
      <c r="AI36" t="s">
        <v>1491</v>
      </c>
      <c r="AJ36" t="s">
        <v>138</v>
      </c>
      <c r="AK36" t="s">
        <v>102</v>
      </c>
      <c r="AL36" t="s">
        <v>3930</v>
      </c>
      <c r="AM36" t="s">
        <v>3930</v>
      </c>
      <c r="AN36" t="s">
        <v>3930</v>
      </c>
      <c r="AO36" t="s">
        <v>3930</v>
      </c>
      <c r="AP36" t="s">
        <v>3930</v>
      </c>
      <c r="AQ36" t="s">
        <v>3930</v>
      </c>
      <c r="AR36" t="s">
        <v>100</v>
      </c>
      <c r="AS36" t="s">
        <v>145</v>
      </c>
    </row>
    <row r="37" spans="1:45">
      <c r="A37" s="1" t="s">
        <v>2998</v>
      </c>
      <c r="B37" s="1" t="s">
        <v>2999</v>
      </c>
      <c r="C37" s="1" t="s">
        <v>3890</v>
      </c>
      <c r="D37" s="1">
        <v>2018</v>
      </c>
      <c r="F37" s="1" t="s">
        <v>3930</v>
      </c>
      <c r="G37" s="1" t="s">
        <v>3930</v>
      </c>
      <c r="H37" t="s">
        <v>129</v>
      </c>
      <c r="I37" t="s">
        <v>1</v>
      </c>
      <c r="J37" t="s">
        <v>7</v>
      </c>
      <c r="K37" t="s">
        <v>3881</v>
      </c>
      <c r="L37" t="s">
        <v>3881</v>
      </c>
      <c r="M37" t="s">
        <v>3881</v>
      </c>
      <c r="N37" t="s">
        <v>3881</v>
      </c>
      <c r="O37" t="s">
        <v>9</v>
      </c>
      <c r="P37" t="s">
        <v>3881</v>
      </c>
      <c r="Q37" t="s">
        <v>3881</v>
      </c>
      <c r="R37" t="s">
        <v>603</v>
      </c>
      <c r="S37" t="s">
        <v>3881</v>
      </c>
      <c r="T37" t="s">
        <v>3930</v>
      </c>
      <c r="U37" t="s">
        <v>3930</v>
      </c>
      <c r="V37" t="s">
        <v>3881</v>
      </c>
      <c r="W37" t="s">
        <v>3881</v>
      </c>
      <c r="X37" t="s">
        <v>3881</v>
      </c>
      <c r="Y37" t="s">
        <v>3881</v>
      </c>
      <c r="Z37" t="s">
        <v>135</v>
      </c>
      <c r="AA37" t="s">
        <v>3930</v>
      </c>
      <c r="AB37" t="s">
        <v>136</v>
      </c>
      <c r="AC37" t="s">
        <v>3930</v>
      </c>
      <c r="AD37" t="s">
        <v>3908</v>
      </c>
      <c r="AE37" t="s">
        <v>1279</v>
      </c>
      <c r="AF37" t="s">
        <v>3930</v>
      </c>
      <c r="AG37" t="s">
        <v>3930</v>
      </c>
      <c r="AH37" t="s">
        <v>3930</v>
      </c>
      <c r="AI37" t="s">
        <v>1491</v>
      </c>
      <c r="AJ37" t="s">
        <v>138</v>
      </c>
      <c r="AK37" t="s">
        <v>102</v>
      </c>
      <c r="AL37" t="s">
        <v>3930</v>
      </c>
      <c r="AM37" t="s">
        <v>3930</v>
      </c>
      <c r="AN37" t="s">
        <v>3930</v>
      </c>
      <c r="AO37" t="s">
        <v>3930</v>
      </c>
      <c r="AP37" t="s">
        <v>3930</v>
      </c>
      <c r="AQ37" t="s">
        <v>3930</v>
      </c>
      <c r="AR37" t="s">
        <v>100</v>
      </c>
      <c r="AS37" t="s">
        <v>145</v>
      </c>
    </row>
    <row r="38" spans="1:45">
      <c r="A38" s="1" t="s">
        <v>3000</v>
      </c>
      <c r="B38" s="1" t="s">
        <v>3001</v>
      </c>
      <c r="C38" s="1" t="s">
        <v>3891</v>
      </c>
      <c r="D38" s="1">
        <v>2018</v>
      </c>
      <c r="F38" s="1" t="s">
        <v>3930</v>
      </c>
      <c r="G38" s="1" t="s">
        <v>3930</v>
      </c>
      <c r="H38" t="s">
        <v>129</v>
      </c>
      <c r="I38" t="s">
        <v>1</v>
      </c>
      <c r="J38" t="s">
        <v>7</v>
      </c>
      <c r="K38" t="s">
        <v>3881</v>
      </c>
      <c r="L38" t="s">
        <v>3881</v>
      </c>
      <c r="M38" t="s">
        <v>3881</v>
      </c>
      <c r="N38" t="s">
        <v>3881</v>
      </c>
      <c r="O38" t="s">
        <v>9</v>
      </c>
      <c r="P38" t="s">
        <v>3881</v>
      </c>
      <c r="Q38" t="s">
        <v>3881</v>
      </c>
      <c r="R38" t="s">
        <v>603</v>
      </c>
      <c r="S38" t="s">
        <v>3881</v>
      </c>
      <c r="T38" t="s">
        <v>3930</v>
      </c>
      <c r="U38" t="s">
        <v>3930</v>
      </c>
      <c r="V38" t="s">
        <v>3881</v>
      </c>
      <c r="W38" t="s">
        <v>3881</v>
      </c>
      <c r="X38" t="s">
        <v>3881</v>
      </c>
      <c r="Y38" t="s">
        <v>3881</v>
      </c>
      <c r="Z38" t="s">
        <v>135</v>
      </c>
      <c r="AA38" t="s">
        <v>3930</v>
      </c>
      <c r="AB38" t="s">
        <v>136</v>
      </c>
      <c r="AC38" t="s">
        <v>3930</v>
      </c>
      <c r="AD38" t="s">
        <v>3908</v>
      </c>
      <c r="AE38" t="s">
        <v>1279</v>
      </c>
      <c r="AF38" t="s">
        <v>3930</v>
      </c>
      <c r="AG38" t="s">
        <v>3930</v>
      </c>
      <c r="AH38" t="s">
        <v>3930</v>
      </c>
      <c r="AI38" t="s">
        <v>1491</v>
      </c>
      <c r="AJ38" t="s">
        <v>138</v>
      </c>
      <c r="AK38" t="s">
        <v>102</v>
      </c>
      <c r="AL38" t="s">
        <v>3930</v>
      </c>
      <c r="AM38" t="s">
        <v>3930</v>
      </c>
      <c r="AN38" t="s">
        <v>3930</v>
      </c>
      <c r="AO38" t="s">
        <v>3930</v>
      </c>
      <c r="AP38" t="s">
        <v>3930</v>
      </c>
      <c r="AQ38" t="s">
        <v>3930</v>
      </c>
      <c r="AR38" t="s">
        <v>100</v>
      </c>
      <c r="AS38" t="s">
        <v>145</v>
      </c>
    </row>
    <row r="39" spans="1:45">
      <c r="A39" s="1" t="s">
        <v>3004</v>
      </c>
      <c r="B39" s="1" t="s">
        <v>3005</v>
      </c>
      <c r="C39" s="1" t="s">
        <v>3891</v>
      </c>
      <c r="D39" s="1">
        <v>2018</v>
      </c>
      <c r="F39" s="1" t="s">
        <v>3930</v>
      </c>
      <c r="G39" s="1" t="s">
        <v>3930</v>
      </c>
      <c r="H39" t="s">
        <v>129</v>
      </c>
      <c r="I39" t="s">
        <v>1</v>
      </c>
      <c r="J39" t="s">
        <v>7</v>
      </c>
      <c r="K39" t="s">
        <v>3881</v>
      </c>
      <c r="L39" t="s">
        <v>3881</v>
      </c>
      <c r="M39" t="s">
        <v>3881</v>
      </c>
      <c r="N39" t="s">
        <v>3881</v>
      </c>
      <c r="O39" t="s">
        <v>9</v>
      </c>
      <c r="P39" t="s">
        <v>3881</v>
      </c>
      <c r="Q39" t="s">
        <v>3881</v>
      </c>
      <c r="R39" t="s">
        <v>603</v>
      </c>
      <c r="S39" t="s">
        <v>3881</v>
      </c>
      <c r="T39" t="s">
        <v>3930</v>
      </c>
      <c r="U39" t="s">
        <v>3930</v>
      </c>
      <c r="V39" t="s">
        <v>3881</v>
      </c>
      <c r="W39" t="s">
        <v>3881</v>
      </c>
      <c r="X39" t="s">
        <v>3881</v>
      </c>
      <c r="Y39" t="s">
        <v>3881</v>
      </c>
      <c r="Z39" t="s">
        <v>135</v>
      </c>
      <c r="AA39" t="s">
        <v>3930</v>
      </c>
      <c r="AB39" t="s">
        <v>136</v>
      </c>
      <c r="AC39" t="s">
        <v>3930</v>
      </c>
      <c r="AD39" t="s">
        <v>3908</v>
      </c>
      <c r="AE39" t="s">
        <v>1279</v>
      </c>
      <c r="AF39" t="s">
        <v>3930</v>
      </c>
      <c r="AG39" t="s">
        <v>3930</v>
      </c>
      <c r="AH39" t="s">
        <v>3930</v>
      </c>
      <c r="AI39" t="s">
        <v>1491</v>
      </c>
      <c r="AJ39" t="s">
        <v>138</v>
      </c>
      <c r="AK39" t="s">
        <v>102</v>
      </c>
      <c r="AL39" t="s">
        <v>3930</v>
      </c>
      <c r="AM39" t="s">
        <v>3930</v>
      </c>
      <c r="AN39" t="s">
        <v>3930</v>
      </c>
      <c r="AO39" t="s">
        <v>3930</v>
      </c>
      <c r="AP39" t="s">
        <v>3930</v>
      </c>
      <c r="AQ39" t="s">
        <v>3930</v>
      </c>
      <c r="AR39" t="s">
        <v>100</v>
      </c>
      <c r="AS39" t="s">
        <v>145</v>
      </c>
    </row>
    <row r="40" spans="1:45">
      <c r="A40" s="1" t="s">
        <v>3006</v>
      </c>
      <c r="B40" s="1" t="s">
        <v>3007</v>
      </c>
      <c r="C40" s="1" t="s">
        <v>3888</v>
      </c>
      <c r="D40" s="1">
        <v>2018</v>
      </c>
      <c r="F40" s="1" t="s">
        <v>3930</v>
      </c>
      <c r="G40" s="1" t="s">
        <v>3930</v>
      </c>
      <c r="H40" t="s">
        <v>129</v>
      </c>
      <c r="I40" t="s">
        <v>0</v>
      </c>
      <c r="J40" t="s">
        <v>7</v>
      </c>
      <c r="K40" t="s">
        <v>3881</v>
      </c>
      <c r="L40" t="s">
        <v>3881</v>
      </c>
      <c r="M40" t="s">
        <v>3881</v>
      </c>
      <c r="N40" t="s">
        <v>3881</v>
      </c>
      <c r="O40" t="s">
        <v>9</v>
      </c>
      <c r="P40" t="s">
        <v>3881</v>
      </c>
      <c r="Q40" t="s">
        <v>3881</v>
      </c>
      <c r="R40" t="s">
        <v>603</v>
      </c>
      <c r="S40" t="s">
        <v>3881</v>
      </c>
      <c r="T40" t="s">
        <v>3930</v>
      </c>
      <c r="U40" t="s">
        <v>3930</v>
      </c>
      <c r="V40" t="s">
        <v>3881</v>
      </c>
      <c r="W40" t="s">
        <v>3881</v>
      </c>
      <c r="X40" t="s">
        <v>3881</v>
      </c>
      <c r="Y40" t="s">
        <v>3881</v>
      </c>
      <c r="Z40" t="s">
        <v>135</v>
      </c>
      <c r="AA40" t="s">
        <v>3930</v>
      </c>
      <c r="AB40" t="s">
        <v>136</v>
      </c>
      <c r="AC40" t="s">
        <v>3930</v>
      </c>
      <c r="AD40" t="s">
        <v>3908</v>
      </c>
      <c r="AE40" t="s">
        <v>1279</v>
      </c>
      <c r="AF40" t="s">
        <v>3930</v>
      </c>
      <c r="AG40" t="s">
        <v>3930</v>
      </c>
      <c r="AH40" t="s">
        <v>3930</v>
      </c>
      <c r="AI40" t="s">
        <v>1489</v>
      </c>
      <c r="AJ40" t="s">
        <v>138</v>
      </c>
      <c r="AK40" t="s">
        <v>102</v>
      </c>
      <c r="AL40" t="s">
        <v>3930</v>
      </c>
      <c r="AM40" t="s">
        <v>3930</v>
      </c>
      <c r="AN40" t="s">
        <v>3930</v>
      </c>
      <c r="AO40" t="s">
        <v>3930</v>
      </c>
      <c r="AP40" t="s">
        <v>3930</v>
      </c>
      <c r="AQ40" t="s">
        <v>3930</v>
      </c>
      <c r="AR40" t="s">
        <v>100</v>
      </c>
      <c r="AS40" t="s">
        <v>145</v>
      </c>
    </row>
    <row r="41" spans="1:45">
      <c r="A41" s="1" t="s">
        <v>3010</v>
      </c>
      <c r="B41" s="1" t="s">
        <v>3011</v>
      </c>
      <c r="C41" s="1" t="s">
        <v>3888</v>
      </c>
      <c r="D41" s="1">
        <v>2018</v>
      </c>
      <c r="F41" s="1" t="s">
        <v>3930</v>
      </c>
      <c r="G41" s="1" t="s">
        <v>3930</v>
      </c>
      <c r="H41" t="s">
        <v>129</v>
      </c>
      <c r="I41" t="s">
        <v>0</v>
      </c>
      <c r="J41" t="s">
        <v>7</v>
      </c>
      <c r="K41" t="s">
        <v>3881</v>
      </c>
      <c r="L41" t="s">
        <v>3881</v>
      </c>
      <c r="M41" t="s">
        <v>3881</v>
      </c>
      <c r="N41" t="s">
        <v>3881</v>
      </c>
      <c r="O41" t="s">
        <v>9</v>
      </c>
      <c r="P41" t="s">
        <v>3881</v>
      </c>
      <c r="Q41" t="s">
        <v>3881</v>
      </c>
      <c r="R41" t="s">
        <v>603</v>
      </c>
      <c r="S41" t="s">
        <v>3881</v>
      </c>
      <c r="T41" t="s">
        <v>3930</v>
      </c>
      <c r="U41" t="s">
        <v>3930</v>
      </c>
      <c r="V41" t="s">
        <v>3881</v>
      </c>
      <c r="W41" t="s">
        <v>3881</v>
      </c>
      <c r="X41" t="s">
        <v>3881</v>
      </c>
      <c r="Y41" t="s">
        <v>3881</v>
      </c>
      <c r="Z41" t="s">
        <v>135</v>
      </c>
      <c r="AA41" t="s">
        <v>3930</v>
      </c>
      <c r="AB41" t="s">
        <v>136</v>
      </c>
      <c r="AC41" t="s">
        <v>3930</v>
      </c>
      <c r="AD41" t="s">
        <v>3908</v>
      </c>
      <c r="AE41" t="s">
        <v>1279</v>
      </c>
      <c r="AF41" t="s">
        <v>3930</v>
      </c>
      <c r="AG41" t="s">
        <v>3930</v>
      </c>
      <c r="AH41" t="s">
        <v>3930</v>
      </c>
      <c r="AI41" t="s">
        <v>1489</v>
      </c>
      <c r="AJ41" t="s">
        <v>138</v>
      </c>
      <c r="AK41" t="s">
        <v>3930</v>
      </c>
      <c r="AL41" t="s">
        <v>3930</v>
      </c>
      <c r="AM41" t="s">
        <v>3930</v>
      </c>
      <c r="AN41" t="s">
        <v>3930</v>
      </c>
      <c r="AO41" t="s">
        <v>3930</v>
      </c>
      <c r="AP41" t="s">
        <v>3930</v>
      </c>
      <c r="AQ41" t="s">
        <v>3930</v>
      </c>
      <c r="AR41" t="s">
        <v>100</v>
      </c>
      <c r="AS41" t="s">
        <v>145</v>
      </c>
    </row>
    <row r="42" spans="1:45">
      <c r="A42" s="1" t="s">
        <v>3012</v>
      </c>
      <c r="B42" s="1" t="s">
        <v>3013</v>
      </c>
      <c r="C42" s="1" t="s">
        <v>3892</v>
      </c>
      <c r="D42" s="1">
        <v>2018</v>
      </c>
      <c r="F42" s="1" t="s">
        <v>3930</v>
      </c>
      <c r="G42" s="1" t="s">
        <v>3930</v>
      </c>
      <c r="H42" t="s">
        <v>129</v>
      </c>
      <c r="I42" t="s">
        <v>0</v>
      </c>
      <c r="J42" t="s">
        <v>7</v>
      </c>
      <c r="K42" t="s">
        <v>3881</v>
      </c>
      <c r="L42" t="s">
        <v>3881</v>
      </c>
      <c r="M42" t="s">
        <v>3881</v>
      </c>
      <c r="N42" t="s">
        <v>3881</v>
      </c>
      <c r="O42" t="s">
        <v>9</v>
      </c>
      <c r="P42" t="s">
        <v>3881</v>
      </c>
      <c r="Q42" t="s">
        <v>3881</v>
      </c>
      <c r="R42" t="s">
        <v>603</v>
      </c>
      <c r="S42" t="s">
        <v>3881</v>
      </c>
      <c r="T42" t="s">
        <v>3930</v>
      </c>
      <c r="U42" t="s">
        <v>3930</v>
      </c>
      <c r="V42" t="s">
        <v>3881</v>
      </c>
      <c r="W42" t="s">
        <v>3881</v>
      </c>
      <c r="X42" t="s">
        <v>3881</v>
      </c>
      <c r="Y42" t="s">
        <v>3881</v>
      </c>
      <c r="Z42" t="s">
        <v>135</v>
      </c>
      <c r="AA42" t="s">
        <v>3930</v>
      </c>
      <c r="AB42" t="s">
        <v>136</v>
      </c>
      <c r="AC42" t="s">
        <v>3930</v>
      </c>
      <c r="AD42" t="s">
        <v>3908</v>
      </c>
      <c r="AE42" t="s">
        <v>1279</v>
      </c>
      <c r="AF42" t="s">
        <v>3930</v>
      </c>
      <c r="AG42" t="s">
        <v>3930</v>
      </c>
      <c r="AH42" t="s">
        <v>3930</v>
      </c>
      <c r="AI42" t="s">
        <v>1489</v>
      </c>
      <c r="AJ42" t="s">
        <v>138</v>
      </c>
      <c r="AK42" t="s">
        <v>102</v>
      </c>
      <c r="AL42" t="s">
        <v>3930</v>
      </c>
      <c r="AM42" t="s">
        <v>3930</v>
      </c>
      <c r="AN42" t="s">
        <v>3930</v>
      </c>
      <c r="AO42" t="s">
        <v>3930</v>
      </c>
      <c r="AP42" t="s">
        <v>3930</v>
      </c>
      <c r="AQ42" t="s">
        <v>3930</v>
      </c>
      <c r="AR42" t="s">
        <v>100</v>
      </c>
      <c r="AS42" t="s">
        <v>145</v>
      </c>
    </row>
    <row r="43" spans="1:45">
      <c r="A43" s="1" t="s">
        <v>3016</v>
      </c>
      <c r="B43" s="1" t="s">
        <v>3017</v>
      </c>
      <c r="C43" s="1" t="s">
        <v>3892</v>
      </c>
      <c r="D43" s="1">
        <v>2018</v>
      </c>
      <c r="F43" s="1" t="s">
        <v>3930</v>
      </c>
      <c r="G43" s="1" t="s">
        <v>3930</v>
      </c>
      <c r="H43" t="s">
        <v>129</v>
      </c>
      <c r="I43" t="s">
        <v>0</v>
      </c>
      <c r="J43" t="s">
        <v>7</v>
      </c>
      <c r="K43" t="s">
        <v>3881</v>
      </c>
      <c r="L43" t="s">
        <v>3881</v>
      </c>
      <c r="M43" t="s">
        <v>3881</v>
      </c>
      <c r="N43" t="s">
        <v>3881</v>
      </c>
      <c r="O43" t="s">
        <v>9</v>
      </c>
      <c r="P43" t="s">
        <v>3881</v>
      </c>
      <c r="Q43" t="s">
        <v>3881</v>
      </c>
      <c r="R43" t="s">
        <v>603</v>
      </c>
      <c r="S43" t="s">
        <v>3881</v>
      </c>
      <c r="T43" t="s">
        <v>3930</v>
      </c>
      <c r="U43" t="s">
        <v>3930</v>
      </c>
      <c r="V43" t="s">
        <v>3881</v>
      </c>
      <c r="W43" t="s">
        <v>3881</v>
      </c>
      <c r="X43" t="s">
        <v>3881</v>
      </c>
      <c r="Y43" t="s">
        <v>3881</v>
      </c>
      <c r="Z43" t="s">
        <v>135</v>
      </c>
      <c r="AA43" t="s">
        <v>3930</v>
      </c>
      <c r="AB43" t="s">
        <v>136</v>
      </c>
      <c r="AC43" t="s">
        <v>3930</v>
      </c>
      <c r="AD43" t="s">
        <v>3908</v>
      </c>
      <c r="AE43" t="s">
        <v>1279</v>
      </c>
      <c r="AF43" t="s">
        <v>3930</v>
      </c>
      <c r="AG43" t="s">
        <v>3930</v>
      </c>
      <c r="AH43" t="s">
        <v>3930</v>
      </c>
      <c r="AI43" t="s">
        <v>1489</v>
      </c>
      <c r="AJ43" t="s">
        <v>138</v>
      </c>
      <c r="AK43" t="s">
        <v>3930</v>
      </c>
      <c r="AL43" t="s">
        <v>3930</v>
      </c>
      <c r="AM43" t="s">
        <v>3930</v>
      </c>
      <c r="AN43" t="s">
        <v>3930</v>
      </c>
      <c r="AO43" t="s">
        <v>3930</v>
      </c>
      <c r="AP43" t="s">
        <v>3930</v>
      </c>
      <c r="AQ43" t="s">
        <v>3930</v>
      </c>
      <c r="AR43" t="s">
        <v>100</v>
      </c>
      <c r="AS43" t="s">
        <v>145</v>
      </c>
    </row>
    <row r="44" spans="1:45">
      <c r="A44" s="1" t="s">
        <v>3018</v>
      </c>
      <c r="B44" s="1" t="s">
        <v>3019</v>
      </c>
      <c r="C44" s="1" t="s">
        <v>3890</v>
      </c>
      <c r="D44" s="1">
        <v>2018</v>
      </c>
      <c r="F44" s="1" t="s">
        <v>3930</v>
      </c>
      <c r="G44" s="1" t="s">
        <v>3930</v>
      </c>
      <c r="H44" t="s">
        <v>129</v>
      </c>
      <c r="I44" t="s">
        <v>1</v>
      </c>
      <c r="J44" t="s">
        <v>7</v>
      </c>
      <c r="K44" t="s">
        <v>3881</v>
      </c>
      <c r="L44" t="s">
        <v>3881</v>
      </c>
      <c r="M44" t="s">
        <v>3881</v>
      </c>
      <c r="N44" t="s">
        <v>3881</v>
      </c>
      <c r="O44" t="s">
        <v>9</v>
      </c>
      <c r="P44" t="s">
        <v>3881</v>
      </c>
      <c r="Q44" t="s">
        <v>3881</v>
      </c>
      <c r="R44" t="s">
        <v>603</v>
      </c>
      <c r="S44" t="s">
        <v>3881</v>
      </c>
      <c r="T44" t="s">
        <v>3930</v>
      </c>
      <c r="U44" t="s">
        <v>3930</v>
      </c>
      <c r="V44" t="s">
        <v>3881</v>
      </c>
      <c r="W44" t="s">
        <v>3881</v>
      </c>
      <c r="X44" t="s">
        <v>3881</v>
      </c>
      <c r="Y44" t="s">
        <v>3881</v>
      </c>
      <c r="Z44" t="s">
        <v>135</v>
      </c>
      <c r="AA44" t="s">
        <v>3930</v>
      </c>
      <c r="AB44" t="s">
        <v>136</v>
      </c>
      <c r="AC44" t="s">
        <v>3930</v>
      </c>
      <c r="AD44" t="s">
        <v>3908</v>
      </c>
      <c r="AE44" t="s">
        <v>1279</v>
      </c>
      <c r="AF44" t="s">
        <v>3930</v>
      </c>
      <c r="AG44" t="s">
        <v>3930</v>
      </c>
      <c r="AH44" t="s">
        <v>3930</v>
      </c>
      <c r="AI44" t="s">
        <v>1489</v>
      </c>
      <c r="AJ44" t="s">
        <v>138</v>
      </c>
      <c r="AK44" t="s">
        <v>102</v>
      </c>
      <c r="AL44" t="s">
        <v>3930</v>
      </c>
      <c r="AM44" t="s">
        <v>3930</v>
      </c>
      <c r="AN44" t="s">
        <v>3930</v>
      </c>
      <c r="AO44" t="s">
        <v>3930</v>
      </c>
      <c r="AP44" t="s">
        <v>3930</v>
      </c>
      <c r="AQ44" t="s">
        <v>3930</v>
      </c>
      <c r="AR44" t="s">
        <v>100</v>
      </c>
      <c r="AS44" t="s">
        <v>145</v>
      </c>
    </row>
    <row r="45" spans="1:45">
      <c r="A45" s="1" t="s">
        <v>3022</v>
      </c>
      <c r="B45" s="1" t="s">
        <v>3023</v>
      </c>
      <c r="C45" s="1" t="s">
        <v>3890</v>
      </c>
      <c r="D45" s="1">
        <v>2018</v>
      </c>
      <c r="F45" s="1" t="s">
        <v>3930</v>
      </c>
      <c r="G45" s="1" t="s">
        <v>3930</v>
      </c>
      <c r="H45" t="s">
        <v>129</v>
      </c>
      <c r="I45" t="s">
        <v>1</v>
      </c>
      <c r="J45" t="s">
        <v>7</v>
      </c>
      <c r="K45" t="s">
        <v>3881</v>
      </c>
      <c r="L45" t="s">
        <v>3881</v>
      </c>
      <c r="M45" t="s">
        <v>3881</v>
      </c>
      <c r="N45" t="s">
        <v>3881</v>
      </c>
      <c r="O45" t="s">
        <v>9</v>
      </c>
      <c r="P45" t="s">
        <v>3881</v>
      </c>
      <c r="Q45" t="s">
        <v>3881</v>
      </c>
      <c r="R45" t="s">
        <v>603</v>
      </c>
      <c r="S45" t="s">
        <v>3881</v>
      </c>
      <c r="T45" t="s">
        <v>3930</v>
      </c>
      <c r="U45" t="s">
        <v>3930</v>
      </c>
      <c r="V45" t="s">
        <v>3881</v>
      </c>
      <c r="W45" t="s">
        <v>3881</v>
      </c>
      <c r="X45" t="s">
        <v>3881</v>
      </c>
      <c r="Y45" t="s">
        <v>3881</v>
      </c>
      <c r="Z45" t="s">
        <v>135</v>
      </c>
      <c r="AA45" t="s">
        <v>3930</v>
      </c>
      <c r="AB45" t="s">
        <v>136</v>
      </c>
      <c r="AC45" t="s">
        <v>3930</v>
      </c>
      <c r="AD45" t="s">
        <v>3908</v>
      </c>
      <c r="AE45" t="s">
        <v>1279</v>
      </c>
      <c r="AF45" t="s">
        <v>3930</v>
      </c>
      <c r="AG45" t="s">
        <v>3930</v>
      </c>
      <c r="AH45" t="s">
        <v>3930</v>
      </c>
      <c r="AI45" t="s">
        <v>1489</v>
      </c>
      <c r="AJ45" t="s">
        <v>138</v>
      </c>
      <c r="AK45" t="s">
        <v>3930</v>
      </c>
      <c r="AL45" t="s">
        <v>3930</v>
      </c>
      <c r="AM45" t="s">
        <v>3930</v>
      </c>
      <c r="AN45" t="s">
        <v>3930</v>
      </c>
      <c r="AO45" t="s">
        <v>3930</v>
      </c>
      <c r="AP45" t="s">
        <v>3930</v>
      </c>
      <c r="AQ45" t="s">
        <v>3930</v>
      </c>
      <c r="AR45" t="s">
        <v>100</v>
      </c>
      <c r="AS45" t="s">
        <v>145</v>
      </c>
    </row>
    <row r="46" spans="1:45">
      <c r="A46" s="1" t="s">
        <v>3024</v>
      </c>
      <c r="B46" s="1" t="s">
        <v>3025</v>
      </c>
      <c r="C46" s="1" t="s">
        <v>3892</v>
      </c>
      <c r="D46" s="1">
        <v>2018</v>
      </c>
      <c r="F46" s="1" t="s">
        <v>3930</v>
      </c>
      <c r="G46" s="1" t="s">
        <v>3930</v>
      </c>
      <c r="H46" t="s">
        <v>129</v>
      </c>
      <c r="I46" t="s">
        <v>0</v>
      </c>
      <c r="J46" t="s">
        <v>7</v>
      </c>
      <c r="K46" t="s">
        <v>3881</v>
      </c>
      <c r="L46" t="s">
        <v>3881</v>
      </c>
      <c r="M46" t="s">
        <v>3881</v>
      </c>
      <c r="N46" t="s">
        <v>3881</v>
      </c>
      <c r="O46" t="s">
        <v>9</v>
      </c>
      <c r="P46" t="s">
        <v>3881</v>
      </c>
      <c r="Q46" t="s">
        <v>3881</v>
      </c>
      <c r="R46" t="s">
        <v>603</v>
      </c>
      <c r="S46" t="s">
        <v>3881</v>
      </c>
      <c r="T46" t="s">
        <v>3930</v>
      </c>
      <c r="U46" t="s">
        <v>3930</v>
      </c>
      <c r="V46" t="s">
        <v>3881</v>
      </c>
      <c r="W46" t="s">
        <v>3881</v>
      </c>
      <c r="X46" t="s">
        <v>3881</v>
      </c>
      <c r="Y46" t="s">
        <v>3881</v>
      </c>
      <c r="Z46" t="s">
        <v>135</v>
      </c>
      <c r="AA46" t="s">
        <v>3930</v>
      </c>
      <c r="AB46" t="s">
        <v>136</v>
      </c>
      <c r="AC46" t="s">
        <v>3930</v>
      </c>
      <c r="AD46" t="s">
        <v>3908</v>
      </c>
      <c r="AE46" t="s">
        <v>1279</v>
      </c>
      <c r="AF46" t="s">
        <v>3930</v>
      </c>
      <c r="AG46" t="s">
        <v>3930</v>
      </c>
      <c r="AH46" t="s">
        <v>3930</v>
      </c>
      <c r="AI46" t="s">
        <v>1491</v>
      </c>
      <c r="AJ46" t="s">
        <v>138</v>
      </c>
      <c r="AK46" t="s">
        <v>102</v>
      </c>
      <c r="AL46" t="s">
        <v>3930</v>
      </c>
      <c r="AM46" t="s">
        <v>3930</v>
      </c>
      <c r="AN46" t="s">
        <v>3930</v>
      </c>
      <c r="AO46" t="s">
        <v>3930</v>
      </c>
      <c r="AP46" t="s">
        <v>3930</v>
      </c>
      <c r="AQ46" t="s">
        <v>3930</v>
      </c>
      <c r="AR46" t="s">
        <v>100</v>
      </c>
      <c r="AS46" t="s">
        <v>145</v>
      </c>
    </row>
    <row r="47" spans="1:45">
      <c r="A47" s="1" t="s">
        <v>3026</v>
      </c>
      <c r="B47" s="1" t="s">
        <v>3027</v>
      </c>
      <c r="C47" s="1" t="s">
        <v>3890</v>
      </c>
      <c r="D47" s="1">
        <v>2018</v>
      </c>
      <c r="F47" s="1" t="s">
        <v>3930</v>
      </c>
      <c r="G47" s="1" t="s">
        <v>3930</v>
      </c>
      <c r="H47" t="s">
        <v>129</v>
      </c>
      <c r="I47" t="s">
        <v>0</v>
      </c>
      <c r="J47" t="s">
        <v>7</v>
      </c>
      <c r="K47" t="s">
        <v>3881</v>
      </c>
      <c r="L47" t="s">
        <v>3881</v>
      </c>
      <c r="M47" t="s">
        <v>3881</v>
      </c>
      <c r="N47" t="s">
        <v>3881</v>
      </c>
      <c r="O47" t="s">
        <v>9</v>
      </c>
      <c r="P47" t="s">
        <v>3881</v>
      </c>
      <c r="Q47" t="s">
        <v>3881</v>
      </c>
      <c r="R47" t="s">
        <v>603</v>
      </c>
      <c r="S47" t="s">
        <v>3881</v>
      </c>
      <c r="T47" t="s">
        <v>3930</v>
      </c>
      <c r="U47" t="s">
        <v>3930</v>
      </c>
      <c r="V47" t="s">
        <v>3881</v>
      </c>
      <c r="W47" t="s">
        <v>3881</v>
      </c>
      <c r="X47" t="s">
        <v>3881</v>
      </c>
      <c r="Y47" t="s">
        <v>3881</v>
      </c>
      <c r="Z47" t="s">
        <v>135</v>
      </c>
      <c r="AA47" t="s">
        <v>3930</v>
      </c>
      <c r="AB47" t="s">
        <v>136</v>
      </c>
      <c r="AC47" t="s">
        <v>3930</v>
      </c>
      <c r="AD47" t="s">
        <v>3908</v>
      </c>
      <c r="AE47" t="s">
        <v>1279</v>
      </c>
      <c r="AF47" t="s">
        <v>3930</v>
      </c>
      <c r="AG47" t="s">
        <v>3930</v>
      </c>
      <c r="AH47" t="s">
        <v>3930</v>
      </c>
      <c r="AI47" t="s">
        <v>1491</v>
      </c>
      <c r="AJ47" t="s">
        <v>138</v>
      </c>
      <c r="AK47" t="s">
        <v>102</v>
      </c>
      <c r="AL47" t="s">
        <v>3930</v>
      </c>
      <c r="AM47" t="s">
        <v>3930</v>
      </c>
      <c r="AN47" t="s">
        <v>3930</v>
      </c>
      <c r="AO47" t="s">
        <v>3930</v>
      </c>
      <c r="AP47" t="s">
        <v>3930</v>
      </c>
      <c r="AQ47" t="s">
        <v>3930</v>
      </c>
      <c r="AR47" t="s">
        <v>100</v>
      </c>
      <c r="AS47" t="s">
        <v>145</v>
      </c>
    </row>
    <row r="48" spans="1:45">
      <c r="A48" s="1" t="s">
        <v>3028</v>
      </c>
      <c r="B48" s="1" t="s">
        <v>3029</v>
      </c>
      <c r="C48" s="1" t="s">
        <v>3891</v>
      </c>
      <c r="D48" s="1">
        <v>2018</v>
      </c>
      <c r="F48" s="1" t="s">
        <v>3930</v>
      </c>
      <c r="G48" s="1" t="s">
        <v>3930</v>
      </c>
      <c r="H48" t="s">
        <v>129</v>
      </c>
      <c r="I48" t="s">
        <v>1</v>
      </c>
      <c r="J48" t="s">
        <v>7</v>
      </c>
      <c r="K48" t="s">
        <v>3881</v>
      </c>
      <c r="L48" t="s">
        <v>3881</v>
      </c>
      <c r="M48" t="s">
        <v>3881</v>
      </c>
      <c r="N48" t="s">
        <v>3881</v>
      </c>
      <c r="O48" t="s">
        <v>9</v>
      </c>
      <c r="P48" t="s">
        <v>3881</v>
      </c>
      <c r="Q48" t="s">
        <v>3881</v>
      </c>
      <c r="R48" t="s">
        <v>603</v>
      </c>
      <c r="S48" t="s">
        <v>3881</v>
      </c>
      <c r="T48" t="s">
        <v>3930</v>
      </c>
      <c r="U48" t="s">
        <v>3930</v>
      </c>
      <c r="V48" t="s">
        <v>3881</v>
      </c>
      <c r="W48" t="s">
        <v>3881</v>
      </c>
      <c r="X48" t="s">
        <v>3881</v>
      </c>
      <c r="Y48" t="s">
        <v>3881</v>
      </c>
      <c r="Z48" t="s">
        <v>135</v>
      </c>
      <c r="AA48" t="s">
        <v>3930</v>
      </c>
      <c r="AB48" t="s">
        <v>136</v>
      </c>
      <c r="AC48" t="s">
        <v>3930</v>
      </c>
      <c r="AD48" t="s">
        <v>3908</v>
      </c>
      <c r="AE48" t="s">
        <v>1279</v>
      </c>
      <c r="AF48" t="s">
        <v>3930</v>
      </c>
      <c r="AG48" t="s">
        <v>3930</v>
      </c>
      <c r="AH48" t="s">
        <v>3930</v>
      </c>
      <c r="AI48" t="s">
        <v>1491</v>
      </c>
      <c r="AJ48" t="s">
        <v>138</v>
      </c>
      <c r="AK48" t="s">
        <v>102</v>
      </c>
      <c r="AL48" t="s">
        <v>3930</v>
      </c>
      <c r="AM48" t="s">
        <v>3930</v>
      </c>
      <c r="AN48" t="s">
        <v>3930</v>
      </c>
      <c r="AO48" t="s">
        <v>3930</v>
      </c>
      <c r="AP48" t="s">
        <v>3930</v>
      </c>
      <c r="AQ48" t="s">
        <v>3930</v>
      </c>
      <c r="AR48" t="s">
        <v>100</v>
      </c>
      <c r="AS48" t="s">
        <v>145</v>
      </c>
    </row>
    <row r="49" spans="1:45">
      <c r="A49" s="1" t="s">
        <v>3030</v>
      </c>
      <c r="B49" s="1" t="s">
        <v>3031</v>
      </c>
      <c r="C49" s="1" t="s">
        <v>3888</v>
      </c>
      <c r="D49" s="1">
        <v>2018</v>
      </c>
      <c r="F49" s="1" t="s">
        <v>3930</v>
      </c>
      <c r="G49" s="1" t="s">
        <v>3930</v>
      </c>
      <c r="H49" t="s">
        <v>129</v>
      </c>
      <c r="I49" t="s">
        <v>0</v>
      </c>
      <c r="J49" t="s">
        <v>7</v>
      </c>
      <c r="K49" t="s">
        <v>3881</v>
      </c>
      <c r="L49" t="s">
        <v>3881</v>
      </c>
      <c r="M49" t="s">
        <v>3881</v>
      </c>
      <c r="N49" t="s">
        <v>3881</v>
      </c>
      <c r="O49" t="s">
        <v>9</v>
      </c>
      <c r="P49" t="s">
        <v>3881</v>
      </c>
      <c r="Q49" t="s">
        <v>3881</v>
      </c>
      <c r="R49" t="s">
        <v>603</v>
      </c>
      <c r="S49" t="s">
        <v>3881</v>
      </c>
      <c r="T49" t="s">
        <v>3930</v>
      </c>
      <c r="U49" t="s">
        <v>3930</v>
      </c>
      <c r="V49" t="s">
        <v>3881</v>
      </c>
      <c r="W49" t="s">
        <v>3881</v>
      </c>
      <c r="X49" t="s">
        <v>3881</v>
      </c>
      <c r="Y49" t="s">
        <v>3881</v>
      </c>
      <c r="Z49" t="s">
        <v>135</v>
      </c>
      <c r="AA49" t="s">
        <v>3930</v>
      </c>
      <c r="AB49" t="s">
        <v>136</v>
      </c>
      <c r="AC49" t="s">
        <v>3930</v>
      </c>
      <c r="AD49" t="s">
        <v>3908</v>
      </c>
      <c r="AE49" t="s">
        <v>1279</v>
      </c>
      <c r="AF49" t="s">
        <v>3930</v>
      </c>
      <c r="AG49" t="s">
        <v>3930</v>
      </c>
      <c r="AH49" t="s">
        <v>3930</v>
      </c>
      <c r="AI49" t="s">
        <v>1489</v>
      </c>
      <c r="AJ49" t="s">
        <v>138</v>
      </c>
      <c r="AK49" t="s">
        <v>102</v>
      </c>
      <c r="AL49" t="s">
        <v>3930</v>
      </c>
      <c r="AM49" t="s">
        <v>3930</v>
      </c>
      <c r="AN49" t="s">
        <v>3930</v>
      </c>
      <c r="AO49" t="s">
        <v>3930</v>
      </c>
      <c r="AP49" t="s">
        <v>3930</v>
      </c>
      <c r="AQ49" t="s">
        <v>3930</v>
      </c>
      <c r="AR49" t="s">
        <v>100</v>
      </c>
      <c r="AS49" t="s">
        <v>145</v>
      </c>
    </row>
    <row r="50" spans="1:45">
      <c r="A50" s="1" t="s">
        <v>3032</v>
      </c>
      <c r="B50" s="1" t="s">
        <v>3033</v>
      </c>
      <c r="C50" s="1" t="s">
        <v>3892</v>
      </c>
      <c r="D50" s="1">
        <v>2018</v>
      </c>
      <c r="F50" s="1" t="s">
        <v>3930</v>
      </c>
      <c r="G50" s="1" t="s">
        <v>3930</v>
      </c>
      <c r="H50" t="s">
        <v>129</v>
      </c>
      <c r="I50" t="s">
        <v>0</v>
      </c>
      <c r="J50" t="s">
        <v>7</v>
      </c>
      <c r="K50" t="s">
        <v>3881</v>
      </c>
      <c r="L50" t="s">
        <v>3881</v>
      </c>
      <c r="M50" t="s">
        <v>3881</v>
      </c>
      <c r="N50" t="s">
        <v>3881</v>
      </c>
      <c r="O50" t="s">
        <v>9</v>
      </c>
      <c r="P50" t="s">
        <v>3881</v>
      </c>
      <c r="Q50" t="s">
        <v>3881</v>
      </c>
      <c r="R50" t="s">
        <v>603</v>
      </c>
      <c r="S50" t="s">
        <v>3881</v>
      </c>
      <c r="T50" t="s">
        <v>3930</v>
      </c>
      <c r="U50" t="s">
        <v>3930</v>
      </c>
      <c r="V50" t="s">
        <v>3881</v>
      </c>
      <c r="W50" t="s">
        <v>3881</v>
      </c>
      <c r="X50" t="s">
        <v>3881</v>
      </c>
      <c r="Y50" t="s">
        <v>3881</v>
      </c>
      <c r="Z50" t="s">
        <v>135</v>
      </c>
      <c r="AA50" t="s">
        <v>3930</v>
      </c>
      <c r="AB50" t="s">
        <v>136</v>
      </c>
      <c r="AC50" t="s">
        <v>3930</v>
      </c>
      <c r="AD50" t="s">
        <v>3908</v>
      </c>
      <c r="AE50" t="s">
        <v>1279</v>
      </c>
      <c r="AF50" t="s">
        <v>3930</v>
      </c>
      <c r="AG50" t="s">
        <v>3930</v>
      </c>
      <c r="AH50" t="s">
        <v>3930</v>
      </c>
      <c r="AI50" t="s">
        <v>1489</v>
      </c>
      <c r="AJ50" t="s">
        <v>138</v>
      </c>
      <c r="AK50" t="s">
        <v>102</v>
      </c>
      <c r="AL50" t="s">
        <v>3930</v>
      </c>
      <c r="AM50" t="s">
        <v>3930</v>
      </c>
      <c r="AN50" t="s">
        <v>3930</v>
      </c>
      <c r="AO50" t="s">
        <v>3930</v>
      </c>
      <c r="AP50" t="s">
        <v>3930</v>
      </c>
      <c r="AQ50" t="s">
        <v>3930</v>
      </c>
      <c r="AR50" t="s">
        <v>100</v>
      </c>
      <c r="AS50" t="s">
        <v>145</v>
      </c>
    </row>
    <row r="51" spans="1:45">
      <c r="A51" s="1" t="s">
        <v>3180</v>
      </c>
      <c r="B51" s="1" t="s">
        <v>3181</v>
      </c>
      <c r="C51" s="1" t="s">
        <v>3892</v>
      </c>
      <c r="D51" s="1">
        <v>2018</v>
      </c>
      <c r="F51" s="1" t="s">
        <v>3930</v>
      </c>
      <c r="G51" s="1" t="s">
        <v>3930</v>
      </c>
      <c r="H51" t="s">
        <v>164</v>
      </c>
      <c r="I51" t="s">
        <v>29</v>
      </c>
      <c r="J51" t="s">
        <v>3950</v>
      </c>
      <c r="K51" t="s">
        <v>3930</v>
      </c>
      <c r="L51" t="s">
        <v>3881</v>
      </c>
      <c r="M51" t="s">
        <v>3881</v>
      </c>
      <c r="N51" t="s">
        <v>3930</v>
      </c>
      <c r="O51" t="s">
        <v>3930</v>
      </c>
      <c r="P51" t="s">
        <v>3881</v>
      </c>
      <c r="Q51" t="s">
        <v>3881</v>
      </c>
      <c r="R51" t="s">
        <v>605</v>
      </c>
      <c r="S51" t="s">
        <v>181</v>
      </c>
      <c r="T51" t="s">
        <v>3930</v>
      </c>
      <c r="U51" t="s">
        <v>3930</v>
      </c>
      <c r="V51" t="s">
        <v>3930</v>
      </c>
      <c r="W51" t="s">
        <v>3881</v>
      </c>
      <c r="X51" t="s">
        <v>104</v>
      </c>
      <c r="Y51" t="s">
        <v>3881</v>
      </c>
      <c r="Z51" t="s">
        <v>3951</v>
      </c>
      <c r="AA51" t="s">
        <v>3930</v>
      </c>
      <c r="AB51" t="s">
        <v>3887</v>
      </c>
      <c r="AC51" t="s">
        <v>3881</v>
      </c>
      <c r="AD51" t="s">
        <v>3930</v>
      </c>
      <c r="AE51" t="s">
        <v>3930</v>
      </c>
      <c r="AF51" t="s">
        <v>3930</v>
      </c>
      <c r="AG51" t="s">
        <v>3930</v>
      </c>
      <c r="AH51" t="s">
        <v>3930</v>
      </c>
      <c r="AI51" t="s">
        <v>3930</v>
      </c>
      <c r="AJ51" t="s">
        <v>40</v>
      </c>
      <c r="AK51" t="s">
        <v>67</v>
      </c>
      <c r="AL51" t="s">
        <v>3930</v>
      </c>
      <c r="AM51" t="s">
        <v>3930</v>
      </c>
      <c r="AN51" t="s">
        <v>3930</v>
      </c>
      <c r="AO51" t="s">
        <v>3899</v>
      </c>
      <c r="AP51" t="s">
        <v>3930</v>
      </c>
      <c r="AQ51" t="s">
        <v>3930</v>
      </c>
      <c r="AR51" t="s">
        <v>72</v>
      </c>
      <c r="AS51" t="s">
        <v>3930</v>
      </c>
    </row>
    <row r="52" spans="1:45">
      <c r="A52" s="1" t="s">
        <v>3182</v>
      </c>
      <c r="B52" s="1" t="s">
        <v>3183</v>
      </c>
      <c r="C52" s="1" t="s">
        <v>3890</v>
      </c>
      <c r="D52" s="1">
        <v>2018</v>
      </c>
      <c r="F52" s="1" t="s">
        <v>3930</v>
      </c>
      <c r="G52" s="1" t="s">
        <v>3930</v>
      </c>
      <c r="H52" t="s">
        <v>164</v>
      </c>
      <c r="I52" t="s">
        <v>30</v>
      </c>
      <c r="J52" t="s">
        <v>3950</v>
      </c>
      <c r="K52" t="s">
        <v>3930</v>
      </c>
      <c r="L52" t="s">
        <v>3881</v>
      </c>
      <c r="M52" t="s">
        <v>3881</v>
      </c>
      <c r="N52" t="s">
        <v>3930</v>
      </c>
      <c r="O52" t="s">
        <v>3930</v>
      </c>
      <c r="P52" t="s">
        <v>3881</v>
      </c>
      <c r="Q52" t="s">
        <v>3881</v>
      </c>
      <c r="R52" t="s">
        <v>605</v>
      </c>
      <c r="S52" t="s">
        <v>181</v>
      </c>
      <c r="T52" t="s">
        <v>3930</v>
      </c>
      <c r="U52" t="s">
        <v>3930</v>
      </c>
      <c r="V52" t="s">
        <v>3930</v>
      </c>
      <c r="W52" t="s">
        <v>3881</v>
      </c>
      <c r="X52" t="s">
        <v>104</v>
      </c>
      <c r="Y52" t="s">
        <v>3881</v>
      </c>
      <c r="Z52" t="s">
        <v>3951</v>
      </c>
      <c r="AA52" t="s">
        <v>3930</v>
      </c>
      <c r="AB52" t="s">
        <v>3887</v>
      </c>
      <c r="AC52" t="s">
        <v>3881</v>
      </c>
      <c r="AD52" t="s">
        <v>3930</v>
      </c>
      <c r="AE52" t="s">
        <v>3930</v>
      </c>
      <c r="AF52" t="s">
        <v>3930</v>
      </c>
      <c r="AG52" t="s">
        <v>3930</v>
      </c>
      <c r="AH52" t="s">
        <v>3930</v>
      </c>
      <c r="AI52" t="s">
        <v>3930</v>
      </c>
      <c r="AJ52" t="s">
        <v>40</v>
      </c>
      <c r="AK52" t="s">
        <v>67</v>
      </c>
      <c r="AL52" t="s">
        <v>3930</v>
      </c>
      <c r="AM52" t="s">
        <v>3930</v>
      </c>
      <c r="AN52" t="s">
        <v>3930</v>
      </c>
      <c r="AO52" t="s">
        <v>3899</v>
      </c>
      <c r="AP52" t="s">
        <v>3930</v>
      </c>
      <c r="AQ52" t="s">
        <v>3930</v>
      </c>
      <c r="AR52" t="s">
        <v>72</v>
      </c>
      <c r="AS52" t="s">
        <v>3930</v>
      </c>
    </row>
    <row r="53" spans="1:45">
      <c r="A53" s="1" t="s">
        <v>3184</v>
      </c>
      <c r="B53" s="1" t="s">
        <v>3185</v>
      </c>
      <c r="C53" s="1" t="s">
        <v>3891</v>
      </c>
      <c r="D53" s="1">
        <v>2018</v>
      </c>
      <c r="F53" s="1" t="s">
        <v>3930</v>
      </c>
      <c r="G53" s="1" t="s">
        <v>3930</v>
      </c>
      <c r="H53" t="s">
        <v>164</v>
      </c>
      <c r="I53" t="s">
        <v>30</v>
      </c>
      <c r="J53" t="s">
        <v>3950</v>
      </c>
      <c r="K53" t="s">
        <v>3930</v>
      </c>
      <c r="L53" t="s">
        <v>3881</v>
      </c>
      <c r="M53" t="s">
        <v>3881</v>
      </c>
      <c r="N53" t="s">
        <v>3930</v>
      </c>
      <c r="O53" t="s">
        <v>3930</v>
      </c>
      <c r="P53" t="s">
        <v>3881</v>
      </c>
      <c r="Q53" t="s">
        <v>3881</v>
      </c>
      <c r="R53" t="s">
        <v>605</v>
      </c>
      <c r="S53" t="s">
        <v>181</v>
      </c>
      <c r="T53" t="s">
        <v>3930</v>
      </c>
      <c r="U53" t="s">
        <v>3930</v>
      </c>
      <c r="V53" t="s">
        <v>3930</v>
      </c>
      <c r="W53" t="s">
        <v>3881</v>
      </c>
      <c r="X53" t="s">
        <v>104</v>
      </c>
      <c r="Y53" t="s">
        <v>3881</v>
      </c>
      <c r="Z53" t="s">
        <v>3951</v>
      </c>
      <c r="AA53" t="s">
        <v>3930</v>
      </c>
      <c r="AB53" t="s">
        <v>3887</v>
      </c>
      <c r="AC53" t="s">
        <v>3881</v>
      </c>
      <c r="AD53" t="s">
        <v>3930</v>
      </c>
      <c r="AE53" t="s">
        <v>3930</v>
      </c>
      <c r="AF53" t="s">
        <v>3930</v>
      </c>
      <c r="AG53" t="s">
        <v>3930</v>
      </c>
      <c r="AH53" t="s">
        <v>3930</v>
      </c>
      <c r="AI53" t="s">
        <v>3930</v>
      </c>
      <c r="AJ53" t="s">
        <v>40</v>
      </c>
      <c r="AK53" t="s">
        <v>67</v>
      </c>
      <c r="AL53" t="s">
        <v>3930</v>
      </c>
      <c r="AM53" t="s">
        <v>3930</v>
      </c>
      <c r="AN53" t="s">
        <v>3930</v>
      </c>
      <c r="AO53" t="s">
        <v>3899</v>
      </c>
      <c r="AP53" t="s">
        <v>3930</v>
      </c>
      <c r="AQ53" t="s">
        <v>3930</v>
      </c>
      <c r="AR53" t="s">
        <v>72</v>
      </c>
      <c r="AS53" t="s">
        <v>3930</v>
      </c>
    </row>
    <row r="54" spans="1:45">
      <c r="A54" s="1" t="s">
        <v>3160</v>
      </c>
      <c r="B54" s="1" t="s">
        <v>3161</v>
      </c>
      <c r="C54" s="1" t="s">
        <v>3892</v>
      </c>
      <c r="D54" s="1">
        <v>2018</v>
      </c>
      <c r="F54" s="1" t="s">
        <v>3930</v>
      </c>
      <c r="G54" s="1" t="s">
        <v>3930</v>
      </c>
      <c r="H54" t="s">
        <v>164</v>
      </c>
      <c r="I54" t="s">
        <v>29</v>
      </c>
      <c r="J54" t="s">
        <v>3950</v>
      </c>
      <c r="K54" t="s">
        <v>3881</v>
      </c>
      <c r="L54" t="s">
        <v>3881</v>
      </c>
      <c r="M54" t="s">
        <v>3881</v>
      </c>
      <c r="N54" t="s">
        <v>3930</v>
      </c>
      <c r="O54" t="s">
        <v>3930</v>
      </c>
      <c r="P54" t="s">
        <v>3881</v>
      </c>
      <c r="Q54" t="s">
        <v>3881</v>
      </c>
      <c r="R54" t="s">
        <v>605</v>
      </c>
      <c r="S54" t="s">
        <v>181</v>
      </c>
      <c r="T54" t="s">
        <v>3930</v>
      </c>
      <c r="U54" t="s">
        <v>3930</v>
      </c>
      <c r="V54" t="s">
        <v>3930</v>
      </c>
      <c r="W54" t="s">
        <v>3881</v>
      </c>
      <c r="X54" t="s">
        <v>3881</v>
      </c>
      <c r="Y54" t="s">
        <v>3881</v>
      </c>
      <c r="Z54" t="s">
        <v>3958</v>
      </c>
      <c r="AA54" t="s">
        <v>3930</v>
      </c>
      <c r="AB54" t="s">
        <v>3956</v>
      </c>
      <c r="AC54" t="s">
        <v>3930</v>
      </c>
      <c r="AD54" t="s">
        <v>3930</v>
      </c>
      <c r="AE54" t="s">
        <v>3930</v>
      </c>
      <c r="AF54" t="s">
        <v>3930</v>
      </c>
      <c r="AG54" t="s">
        <v>3930</v>
      </c>
      <c r="AH54" t="s">
        <v>3930</v>
      </c>
      <c r="AI54" t="s">
        <v>1491</v>
      </c>
      <c r="AJ54" t="s">
        <v>40</v>
      </c>
      <c r="AK54" t="s">
        <v>67</v>
      </c>
      <c r="AL54" t="s">
        <v>3930</v>
      </c>
      <c r="AM54" t="s">
        <v>3930</v>
      </c>
      <c r="AN54" t="s">
        <v>3930</v>
      </c>
      <c r="AO54" t="s">
        <v>3899</v>
      </c>
      <c r="AP54" t="s">
        <v>3930</v>
      </c>
      <c r="AQ54" t="s">
        <v>3930</v>
      </c>
      <c r="AR54" t="s">
        <v>72</v>
      </c>
      <c r="AS54" t="s">
        <v>392</v>
      </c>
    </row>
    <row r="55" spans="1:45">
      <c r="A55" s="1" t="s">
        <v>3162</v>
      </c>
      <c r="B55" s="1" t="s">
        <v>3163</v>
      </c>
      <c r="C55" s="1" t="s">
        <v>3890</v>
      </c>
      <c r="D55" s="1">
        <v>2018</v>
      </c>
      <c r="F55" s="1" t="s">
        <v>3930</v>
      </c>
      <c r="G55" s="1" t="s">
        <v>3930</v>
      </c>
      <c r="H55" t="s">
        <v>164</v>
      </c>
      <c r="I55" t="s">
        <v>30</v>
      </c>
      <c r="J55" t="s">
        <v>3950</v>
      </c>
      <c r="K55" t="s">
        <v>3881</v>
      </c>
      <c r="L55" t="s">
        <v>3881</v>
      </c>
      <c r="M55" t="s">
        <v>3881</v>
      </c>
      <c r="N55" t="s">
        <v>3930</v>
      </c>
      <c r="O55" t="s">
        <v>3930</v>
      </c>
      <c r="P55" t="s">
        <v>3881</v>
      </c>
      <c r="Q55" t="s">
        <v>3881</v>
      </c>
      <c r="R55" t="s">
        <v>605</v>
      </c>
      <c r="S55" t="s">
        <v>181</v>
      </c>
      <c r="T55" t="s">
        <v>3930</v>
      </c>
      <c r="U55" t="s">
        <v>3930</v>
      </c>
      <c r="V55" t="s">
        <v>3930</v>
      </c>
      <c r="W55" t="s">
        <v>3881</v>
      </c>
      <c r="X55" t="s">
        <v>3881</v>
      </c>
      <c r="Y55" t="s">
        <v>3881</v>
      </c>
      <c r="Z55" t="s">
        <v>3958</v>
      </c>
      <c r="AA55" t="s">
        <v>3930</v>
      </c>
      <c r="AB55" t="s">
        <v>3956</v>
      </c>
      <c r="AC55" t="s">
        <v>3930</v>
      </c>
      <c r="AD55" t="s">
        <v>3930</v>
      </c>
      <c r="AE55" t="s">
        <v>3930</v>
      </c>
      <c r="AF55" t="s">
        <v>3930</v>
      </c>
      <c r="AG55" t="s">
        <v>3930</v>
      </c>
      <c r="AH55" t="s">
        <v>3930</v>
      </c>
      <c r="AI55" t="s">
        <v>1491</v>
      </c>
      <c r="AJ55" t="s">
        <v>40</v>
      </c>
      <c r="AK55" t="s">
        <v>67</v>
      </c>
      <c r="AL55" t="s">
        <v>3930</v>
      </c>
      <c r="AM55" t="s">
        <v>3930</v>
      </c>
      <c r="AN55" t="s">
        <v>3930</v>
      </c>
      <c r="AO55" t="s">
        <v>3899</v>
      </c>
      <c r="AP55" t="s">
        <v>3930</v>
      </c>
      <c r="AQ55" t="s">
        <v>3930</v>
      </c>
      <c r="AR55" t="s">
        <v>72</v>
      </c>
      <c r="AS55" t="s">
        <v>392</v>
      </c>
    </row>
    <row r="56" spans="1:45">
      <c r="A56" s="1" t="s">
        <v>3164</v>
      </c>
      <c r="B56" s="1" t="s">
        <v>3165</v>
      </c>
      <c r="C56" s="1" t="s">
        <v>3891</v>
      </c>
      <c r="D56" s="1">
        <v>2018</v>
      </c>
      <c r="F56" s="1" t="s">
        <v>3930</v>
      </c>
      <c r="G56" s="1" t="s">
        <v>3930</v>
      </c>
      <c r="H56" t="s">
        <v>164</v>
      </c>
      <c r="I56" t="s">
        <v>30</v>
      </c>
      <c r="J56" t="s">
        <v>3950</v>
      </c>
      <c r="K56" t="s">
        <v>3881</v>
      </c>
      <c r="L56" t="s">
        <v>3881</v>
      </c>
      <c r="M56" t="s">
        <v>3881</v>
      </c>
      <c r="N56" t="s">
        <v>3930</v>
      </c>
      <c r="O56" t="s">
        <v>3930</v>
      </c>
      <c r="P56" t="s">
        <v>3881</v>
      </c>
      <c r="Q56" t="s">
        <v>3881</v>
      </c>
      <c r="R56" t="s">
        <v>605</v>
      </c>
      <c r="S56" t="s">
        <v>181</v>
      </c>
      <c r="T56" t="s">
        <v>3930</v>
      </c>
      <c r="U56" t="s">
        <v>3930</v>
      </c>
      <c r="V56" t="s">
        <v>3930</v>
      </c>
      <c r="W56" t="s">
        <v>3881</v>
      </c>
      <c r="X56" t="s">
        <v>3881</v>
      </c>
      <c r="Y56" t="s">
        <v>3881</v>
      </c>
      <c r="Z56" t="s">
        <v>3958</v>
      </c>
      <c r="AA56" t="s">
        <v>3930</v>
      </c>
      <c r="AB56" t="s">
        <v>3956</v>
      </c>
      <c r="AC56" t="s">
        <v>3930</v>
      </c>
      <c r="AD56" t="s">
        <v>3930</v>
      </c>
      <c r="AE56" t="s">
        <v>3930</v>
      </c>
      <c r="AF56" t="s">
        <v>3930</v>
      </c>
      <c r="AG56" t="s">
        <v>3930</v>
      </c>
      <c r="AH56" t="s">
        <v>3930</v>
      </c>
      <c r="AI56" t="s">
        <v>1491</v>
      </c>
      <c r="AJ56" t="s">
        <v>40</v>
      </c>
      <c r="AK56" t="s">
        <v>67</v>
      </c>
      <c r="AL56" t="s">
        <v>3930</v>
      </c>
      <c r="AM56" t="s">
        <v>3930</v>
      </c>
      <c r="AN56" t="s">
        <v>3930</v>
      </c>
      <c r="AO56" t="s">
        <v>3899</v>
      </c>
      <c r="AP56" t="s">
        <v>3930</v>
      </c>
      <c r="AQ56" t="s">
        <v>3930</v>
      </c>
      <c r="AR56" t="s">
        <v>72</v>
      </c>
      <c r="AS56" t="s">
        <v>392</v>
      </c>
    </row>
    <row r="57" spans="1:45">
      <c r="A57" s="1" t="s">
        <v>3170</v>
      </c>
      <c r="B57" s="1" t="s">
        <v>3171</v>
      </c>
      <c r="C57" s="1" t="s">
        <v>3892</v>
      </c>
      <c r="D57" s="1">
        <v>2018</v>
      </c>
      <c r="F57" s="1" t="s">
        <v>3930</v>
      </c>
      <c r="G57" s="1" t="s">
        <v>3930</v>
      </c>
      <c r="H57" t="s">
        <v>164</v>
      </c>
      <c r="I57" t="s">
        <v>29</v>
      </c>
      <c r="J57" t="s">
        <v>3950</v>
      </c>
      <c r="K57" t="s">
        <v>3881</v>
      </c>
      <c r="L57" t="s">
        <v>3881</v>
      </c>
      <c r="M57" t="s">
        <v>3881</v>
      </c>
      <c r="N57" t="s">
        <v>3930</v>
      </c>
      <c r="O57" t="s">
        <v>3930</v>
      </c>
      <c r="P57" t="s">
        <v>3881</v>
      </c>
      <c r="Q57" t="s">
        <v>3881</v>
      </c>
      <c r="R57" t="s">
        <v>605</v>
      </c>
      <c r="S57" t="s">
        <v>181</v>
      </c>
      <c r="T57" t="s">
        <v>3930</v>
      </c>
      <c r="U57" t="s">
        <v>3930</v>
      </c>
      <c r="V57" t="s">
        <v>3930</v>
      </c>
      <c r="W57" t="s">
        <v>3881</v>
      </c>
      <c r="X57" t="s">
        <v>3881</v>
      </c>
      <c r="Y57" t="s">
        <v>3881</v>
      </c>
      <c r="Z57" t="s">
        <v>3930</v>
      </c>
      <c r="AA57" t="s">
        <v>3930</v>
      </c>
      <c r="AB57" t="s">
        <v>3956</v>
      </c>
      <c r="AC57" t="s">
        <v>3930</v>
      </c>
      <c r="AD57" t="s">
        <v>3930</v>
      </c>
      <c r="AE57" t="s">
        <v>3930</v>
      </c>
      <c r="AF57" t="s">
        <v>3930</v>
      </c>
      <c r="AG57" t="s">
        <v>3930</v>
      </c>
      <c r="AH57" t="s">
        <v>3930</v>
      </c>
      <c r="AI57" t="s">
        <v>3930</v>
      </c>
      <c r="AJ57" t="s">
        <v>40</v>
      </c>
      <c r="AK57" t="s">
        <v>67</v>
      </c>
      <c r="AL57" t="s">
        <v>3930</v>
      </c>
      <c r="AM57" t="s">
        <v>3930</v>
      </c>
      <c r="AN57" t="s">
        <v>3930</v>
      </c>
      <c r="AO57" t="s">
        <v>3899</v>
      </c>
      <c r="AP57" t="s">
        <v>3882</v>
      </c>
      <c r="AQ57" t="s">
        <v>3882</v>
      </c>
      <c r="AR57" t="s">
        <v>72</v>
      </c>
      <c r="AS57" t="s">
        <v>392</v>
      </c>
    </row>
    <row r="58" spans="1:45">
      <c r="A58" s="1" t="s">
        <v>3172</v>
      </c>
      <c r="B58" s="1" t="s">
        <v>3173</v>
      </c>
      <c r="C58" s="1" t="s">
        <v>3890</v>
      </c>
      <c r="D58" s="1">
        <v>2018</v>
      </c>
      <c r="F58" s="1" t="s">
        <v>3930</v>
      </c>
      <c r="G58" s="1" t="s">
        <v>3930</v>
      </c>
      <c r="H58" t="s">
        <v>164</v>
      </c>
      <c r="I58" t="s">
        <v>30</v>
      </c>
      <c r="J58" t="s">
        <v>3950</v>
      </c>
      <c r="K58" t="s">
        <v>3881</v>
      </c>
      <c r="L58" t="s">
        <v>3881</v>
      </c>
      <c r="M58" t="s">
        <v>3881</v>
      </c>
      <c r="N58" t="s">
        <v>3930</v>
      </c>
      <c r="O58" t="s">
        <v>3930</v>
      </c>
      <c r="P58" t="s">
        <v>3881</v>
      </c>
      <c r="Q58" t="s">
        <v>3881</v>
      </c>
      <c r="R58" t="s">
        <v>605</v>
      </c>
      <c r="S58" t="s">
        <v>181</v>
      </c>
      <c r="T58" t="s">
        <v>3930</v>
      </c>
      <c r="U58" t="s">
        <v>3930</v>
      </c>
      <c r="V58" t="s">
        <v>3930</v>
      </c>
      <c r="W58" t="s">
        <v>3881</v>
      </c>
      <c r="X58" t="s">
        <v>3881</v>
      </c>
      <c r="Y58" t="s">
        <v>3881</v>
      </c>
      <c r="Z58" t="s">
        <v>3930</v>
      </c>
      <c r="AA58" t="s">
        <v>3930</v>
      </c>
      <c r="AB58" t="s">
        <v>3956</v>
      </c>
      <c r="AC58" t="s">
        <v>3930</v>
      </c>
      <c r="AD58" t="s">
        <v>3930</v>
      </c>
      <c r="AE58" t="s">
        <v>3930</v>
      </c>
      <c r="AF58" t="s">
        <v>3930</v>
      </c>
      <c r="AG58" t="s">
        <v>3930</v>
      </c>
      <c r="AH58" t="s">
        <v>3930</v>
      </c>
      <c r="AI58" t="s">
        <v>3930</v>
      </c>
      <c r="AJ58" t="s">
        <v>40</v>
      </c>
      <c r="AK58" t="s">
        <v>67</v>
      </c>
      <c r="AL58" t="s">
        <v>3930</v>
      </c>
      <c r="AM58" t="s">
        <v>3930</v>
      </c>
      <c r="AN58" t="s">
        <v>3930</v>
      </c>
      <c r="AO58" t="s">
        <v>3899</v>
      </c>
      <c r="AP58" t="s">
        <v>3882</v>
      </c>
      <c r="AQ58" t="s">
        <v>3882</v>
      </c>
      <c r="AR58" t="s">
        <v>72</v>
      </c>
      <c r="AS58" t="s">
        <v>392</v>
      </c>
    </row>
    <row r="59" spans="1:45">
      <c r="A59" s="1" t="s">
        <v>3174</v>
      </c>
      <c r="B59" s="1" t="s">
        <v>3175</v>
      </c>
      <c r="C59" s="1" t="s">
        <v>3891</v>
      </c>
      <c r="D59" s="1">
        <v>2018</v>
      </c>
      <c r="F59" s="1" t="s">
        <v>3930</v>
      </c>
      <c r="G59" s="1" t="s">
        <v>3930</v>
      </c>
      <c r="H59" t="s">
        <v>164</v>
      </c>
      <c r="I59" t="s">
        <v>30</v>
      </c>
      <c r="J59" t="s">
        <v>3950</v>
      </c>
      <c r="K59" t="s">
        <v>3881</v>
      </c>
      <c r="L59" t="s">
        <v>3881</v>
      </c>
      <c r="M59" t="s">
        <v>3881</v>
      </c>
      <c r="N59" t="s">
        <v>3930</v>
      </c>
      <c r="O59" t="s">
        <v>3930</v>
      </c>
      <c r="P59" t="s">
        <v>3881</v>
      </c>
      <c r="Q59" t="s">
        <v>3881</v>
      </c>
      <c r="R59" t="s">
        <v>605</v>
      </c>
      <c r="S59" t="s">
        <v>181</v>
      </c>
      <c r="T59" t="s">
        <v>3930</v>
      </c>
      <c r="U59" t="s">
        <v>3930</v>
      </c>
      <c r="V59" t="s">
        <v>3930</v>
      </c>
      <c r="W59" t="s">
        <v>3881</v>
      </c>
      <c r="X59" t="s">
        <v>3881</v>
      </c>
      <c r="Y59" t="s">
        <v>3881</v>
      </c>
      <c r="Z59" t="s">
        <v>3930</v>
      </c>
      <c r="AA59" t="s">
        <v>3930</v>
      </c>
      <c r="AB59" t="s">
        <v>3956</v>
      </c>
      <c r="AC59" t="s">
        <v>3930</v>
      </c>
      <c r="AD59" t="s">
        <v>3930</v>
      </c>
      <c r="AE59" t="s">
        <v>3930</v>
      </c>
      <c r="AF59" t="s">
        <v>3930</v>
      </c>
      <c r="AG59" t="s">
        <v>3930</v>
      </c>
      <c r="AH59" t="s">
        <v>3930</v>
      </c>
      <c r="AI59" t="s">
        <v>3930</v>
      </c>
      <c r="AJ59" t="s">
        <v>40</v>
      </c>
      <c r="AK59" t="s">
        <v>67</v>
      </c>
      <c r="AL59" t="s">
        <v>3930</v>
      </c>
      <c r="AM59" t="s">
        <v>3930</v>
      </c>
      <c r="AN59" t="s">
        <v>3930</v>
      </c>
      <c r="AO59" t="s">
        <v>3899</v>
      </c>
      <c r="AP59" t="s">
        <v>3882</v>
      </c>
      <c r="AQ59" t="s">
        <v>3882</v>
      </c>
      <c r="AR59" t="s">
        <v>72</v>
      </c>
      <c r="AS59" t="s">
        <v>392</v>
      </c>
    </row>
    <row r="60" spans="1:45">
      <c r="A60" s="1" t="s">
        <v>3156</v>
      </c>
      <c r="B60" s="1" t="s">
        <v>3157</v>
      </c>
      <c r="C60" s="1" t="s">
        <v>3892</v>
      </c>
      <c r="D60" s="1">
        <v>2018</v>
      </c>
      <c r="F60" s="1" t="s">
        <v>3930</v>
      </c>
      <c r="G60" s="1" t="s">
        <v>3930</v>
      </c>
      <c r="H60" t="s">
        <v>164</v>
      </c>
      <c r="I60" t="s">
        <v>29</v>
      </c>
      <c r="J60" t="s">
        <v>3950</v>
      </c>
      <c r="K60" t="s">
        <v>3930</v>
      </c>
      <c r="L60" t="s">
        <v>3881</v>
      </c>
      <c r="M60" t="s">
        <v>3881</v>
      </c>
      <c r="N60" t="s">
        <v>3930</v>
      </c>
      <c r="O60" t="s">
        <v>3930</v>
      </c>
      <c r="P60" t="s">
        <v>3881</v>
      </c>
      <c r="Q60" t="s">
        <v>3881</v>
      </c>
      <c r="R60" t="s">
        <v>605</v>
      </c>
      <c r="S60" t="s">
        <v>181</v>
      </c>
      <c r="T60" t="s">
        <v>3930</v>
      </c>
      <c r="U60" t="s">
        <v>3930</v>
      </c>
      <c r="V60" t="s">
        <v>3930</v>
      </c>
      <c r="W60" t="s">
        <v>3881</v>
      </c>
      <c r="X60" t="s">
        <v>104</v>
      </c>
      <c r="Y60" t="s">
        <v>3881</v>
      </c>
      <c r="Z60" t="s">
        <v>3951</v>
      </c>
      <c r="AA60" t="s">
        <v>3930</v>
      </c>
      <c r="AB60" t="s">
        <v>3887</v>
      </c>
      <c r="AC60" t="s">
        <v>3881</v>
      </c>
      <c r="AD60" t="s">
        <v>3930</v>
      </c>
      <c r="AE60" t="s">
        <v>3930</v>
      </c>
      <c r="AF60" t="s">
        <v>3930</v>
      </c>
      <c r="AG60" t="s">
        <v>3930</v>
      </c>
      <c r="AH60" t="s">
        <v>3930</v>
      </c>
      <c r="AI60" t="s">
        <v>3930</v>
      </c>
      <c r="AJ60" t="s">
        <v>40</v>
      </c>
      <c r="AK60" t="s">
        <v>67</v>
      </c>
      <c r="AL60" t="s">
        <v>3930</v>
      </c>
      <c r="AM60" t="s">
        <v>3930</v>
      </c>
      <c r="AN60" t="s">
        <v>3930</v>
      </c>
      <c r="AO60" t="s">
        <v>3899</v>
      </c>
      <c r="AP60" t="s">
        <v>3930</v>
      </c>
      <c r="AQ60" t="s">
        <v>3930</v>
      </c>
      <c r="AR60" t="s">
        <v>72</v>
      </c>
      <c r="AS60" t="s">
        <v>3930</v>
      </c>
    </row>
    <row r="61" spans="1:45">
      <c r="A61" s="1" t="s">
        <v>3158</v>
      </c>
      <c r="B61" s="1" t="s">
        <v>3159</v>
      </c>
      <c r="C61" s="1" t="s">
        <v>3890</v>
      </c>
      <c r="D61" s="1">
        <v>2018</v>
      </c>
      <c r="F61" s="1" t="s">
        <v>3930</v>
      </c>
      <c r="G61" s="1" t="s">
        <v>3930</v>
      </c>
      <c r="H61" t="s">
        <v>164</v>
      </c>
      <c r="I61" t="s">
        <v>30</v>
      </c>
      <c r="J61" t="s">
        <v>3950</v>
      </c>
      <c r="K61" t="s">
        <v>3930</v>
      </c>
      <c r="L61" t="s">
        <v>3881</v>
      </c>
      <c r="M61" t="s">
        <v>3881</v>
      </c>
      <c r="N61" t="s">
        <v>3930</v>
      </c>
      <c r="O61" t="s">
        <v>3930</v>
      </c>
      <c r="P61" t="s">
        <v>3881</v>
      </c>
      <c r="Q61" t="s">
        <v>3881</v>
      </c>
      <c r="R61" t="s">
        <v>605</v>
      </c>
      <c r="S61" t="s">
        <v>181</v>
      </c>
      <c r="T61" t="s">
        <v>3930</v>
      </c>
      <c r="U61" t="s">
        <v>3930</v>
      </c>
      <c r="V61" t="s">
        <v>3930</v>
      </c>
      <c r="W61" t="s">
        <v>3881</v>
      </c>
      <c r="X61" t="s">
        <v>104</v>
      </c>
      <c r="Y61" t="s">
        <v>3881</v>
      </c>
      <c r="Z61" t="s">
        <v>3951</v>
      </c>
      <c r="AA61" t="s">
        <v>3930</v>
      </c>
      <c r="AB61" t="s">
        <v>3887</v>
      </c>
      <c r="AC61" t="s">
        <v>3881</v>
      </c>
      <c r="AD61" t="s">
        <v>3930</v>
      </c>
      <c r="AE61" t="s">
        <v>3930</v>
      </c>
      <c r="AF61" t="s">
        <v>3930</v>
      </c>
      <c r="AG61" t="s">
        <v>3930</v>
      </c>
      <c r="AH61" t="s">
        <v>3930</v>
      </c>
      <c r="AI61" t="s">
        <v>3930</v>
      </c>
      <c r="AJ61" t="s">
        <v>40</v>
      </c>
      <c r="AK61" t="s">
        <v>67</v>
      </c>
      <c r="AL61" t="s">
        <v>3930</v>
      </c>
      <c r="AM61" t="s">
        <v>3930</v>
      </c>
      <c r="AN61" t="s">
        <v>3930</v>
      </c>
      <c r="AO61" t="s">
        <v>3899</v>
      </c>
      <c r="AP61" t="s">
        <v>3930</v>
      </c>
      <c r="AQ61" t="s">
        <v>3930</v>
      </c>
      <c r="AR61" t="s">
        <v>72</v>
      </c>
      <c r="AS61" t="s">
        <v>3930</v>
      </c>
    </row>
    <row r="62" spans="1:45">
      <c r="A62" s="1" t="s">
        <v>3166</v>
      </c>
      <c r="B62" s="1" t="s">
        <v>3167</v>
      </c>
      <c r="C62" s="1" t="s">
        <v>3892</v>
      </c>
      <c r="D62" s="1">
        <v>2018</v>
      </c>
      <c r="F62" s="1" t="s">
        <v>3930</v>
      </c>
      <c r="G62" s="1" t="s">
        <v>3930</v>
      </c>
      <c r="H62" t="s">
        <v>164</v>
      </c>
      <c r="I62" t="s">
        <v>29</v>
      </c>
      <c r="J62" t="s">
        <v>3950</v>
      </c>
      <c r="K62" t="s">
        <v>3881</v>
      </c>
      <c r="L62" t="s">
        <v>3881</v>
      </c>
      <c r="M62" t="s">
        <v>3881</v>
      </c>
      <c r="N62" t="s">
        <v>3930</v>
      </c>
      <c r="O62" t="s">
        <v>3930</v>
      </c>
      <c r="P62" t="s">
        <v>3881</v>
      </c>
      <c r="Q62" t="s">
        <v>3881</v>
      </c>
      <c r="R62" t="s">
        <v>605</v>
      </c>
      <c r="S62" t="s">
        <v>181</v>
      </c>
      <c r="T62" t="s">
        <v>3930</v>
      </c>
      <c r="U62" t="s">
        <v>3930</v>
      </c>
      <c r="V62" t="s">
        <v>3930</v>
      </c>
      <c r="W62" t="s">
        <v>3881</v>
      </c>
      <c r="X62" t="s">
        <v>3881</v>
      </c>
      <c r="Y62" t="s">
        <v>3881</v>
      </c>
      <c r="Z62" t="s">
        <v>3958</v>
      </c>
      <c r="AA62" t="s">
        <v>3930</v>
      </c>
      <c r="AB62" t="s">
        <v>3956</v>
      </c>
      <c r="AC62" t="s">
        <v>3930</v>
      </c>
      <c r="AD62" t="s">
        <v>3930</v>
      </c>
      <c r="AE62" t="s">
        <v>3930</v>
      </c>
      <c r="AF62" t="s">
        <v>3930</v>
      </c>
      <c r="AG62" t="s">
        <v>3930</v>
      </c>
      <c r="AH62" t="s">
        <v>3930</v>
      </c>
      <c r="AI62" t="s">
        <v>1491</v>
      </c>
      <c r="AJ62" t="s">
        <v>40</v>
      </c>
      <c r="AK62" t="s">
        <v>67</v>
      </c>
      <c r="AL62" t="s">
        <v>3930</v>
      </c>
      <c r="AM62" t="s">
        <v>3930</v>
      </c>
      <c r="AN62" t="s">
        <v>3930</v>
      </c>
      <c r="AO62" t="s">
        <v>3899</v>
      </c>
      <c r="AP62" t="s">
        <v>3930</v>
      </c>
      <c r="AQ62" t="s">
        <v>3930</v>
      </c>
      <c r="AR62" t="s">
        <v>72</v>
      </c>
      <c r="AS62" t="s">
        <v>392</v>
      </c>
    </row>
    <row r="63" spans="1:45">
      <c r="A63" s="1" t="s">
        <v>3168</v>
      </c>
      <c r="B63" s="1" t="s">
        <v>3169</v>
      </c>
      <c r="C63" s="1" t="s">
        <v>3890</v>
      </c>
      <c r="D63" s="1">
        <v>2018</v>
      </c>
      <c r="F63" s="1" t="s">
        <v>3930</v>
      </c>
      <c r="G63" s="1" t="s">
        <v>3930</v>
      </c>
      <c r="H63" t="s">
        <v>164</v>
      </c>
      <c r="I63" t="s">
        <v>30</v>
      </c>
      <c r="J63" t="s">
        <v>3950</v>
      </c>
      <c r="K63" t="s">
        <v>3881</v>
      </c>
      <c r="L63" t="s">
        <v>3881</v>
      </c>
      <c r="M63" t="s">
        <v>3881</v>
      </c>
      <c r="N63" t="s">
        <v>3930</v>
      </c>
      <c r="O63" t="s">
        <v>3930</v>
      </c>
      <c r="P63" t="s">
        <v>3881</v>
      </c>
      <c r="Q63" t="s">
        <v>3881</v>
      </c>
      <c r="R63" t="s">
        <v>605</v>
      </c>
      <c r="S63" t="s">
        <v>181</v>
      </c>
      <c r="T63" t="s">
        <v>3930</v>
      </c>
      <c r="U63" t="s">
        <v>3930</v>
      </c>
      <c r="V63" t="s">
        <v>3930</v>
      </c>
      <c r="W63" t="s">
        <v>3881</v>
      </c>
      <c r="X63" t="s">
        <v>3881</v>
      </c>
      <c r="Y63" t="s">
        <v>3881</v>
      </c>
      <c r="Z63" t="s">
        <v>3958</v>
      </c>
      <c r="AA63" t="s">
        <v>3930</v>
      </c>
      <c r="AB63" t="s">
        <v>3956</v>
      </c>
      <c r="AC63" t="s">
        <v>3930</v>
      </c>
      <c r="AD63" t="s">
        <v>3930</v>
      </c>
      <c r="AE63" t="s">
        <v>3930</v>
      </c>
      <c r="AF63" t="s">
        <v>3930</v>
      </c>
      <c r="AG63" t="s">
        <v>3930</v>
      </c>
      <c r="AH63" t="s">
        <v>3930</v>
      </c>
      <c r="AI63" t="s">
        <v>1491</v>
      </c>
      <c r="AJ63" t="s">
        <v>40</v>
      </c>
      <c r="AK63" t="s">
        <v>67</v>
      </c>
      <c r="AL63" t="s">
        <v>3930</v>
      </c>
      <c r="AM63" t="s">
        <v>3930</v>
      </c>
      <c r="AN63" t="s">
        <v>3930</v>
      </c>
      <c r="AO63" t="s">
        <v>3899</v>
      </c>
      <c r="AP63" t="s">
        <v>3930</v>
      </c>
      <c r="AQ63" t="s">
        <v>3930</v>
      </c>
      <c r="AR63" t="s">
        <v>72</v>
      </c>
      <c r="AS63" t="s">
        <v>392</v>
      </c>
    </row>
    <row r="64" spans="1:45">
      <c r="A64" s="1" t="s">
        <v>3176</v>
      </c>
      <c r="B64" s="1" t="s">
        <v>3177</v>
      </c>
      <c r="C64" s="1" t="s">
        <v>3892</v>
      </c>
      <c r="D64" s="1">
        <v>2018</v>
      </c>
      <c r="F64" s="1" t="s">
        <v>3930</v>
      </c>
      <c r="G64" s="1" t="s">
        <v>3930</v>
      </c>
      <c r="H64" t="s">
        <v>164</v>
      </c>
      <c r="I64" t="s">
        <v>29</v>
      </c>
      <c r="J64" t="s">
        <v>3950</v>
      </c>
      <c r="K64" t="s">
        <v>3881</v>
      </c>
      <c r="L64" t="s">
        <v>3881</v>
      </c>
      <c r="M64" t="s">
        <v>3881</v>
      </c>
      <c r="N64" t="s">
        <v>3930</v>
      </c>
      <c r="O64" t="s">
        <v>3930</v>
      </c>
      <c r="P64" t="s">
        <v>3881</v>
      </c>
      <c r="Q64" t="s">
        <v>3881</v>
      </c>
      <c r="R64" t="s">
        <v>605</v>
      </c>
      <c r="S64" t="s">
        <v>181</v>
      </c>
      <c r="T64" t="s">
        <v>3930</v>
      </c>
      <c r="U64" t="s">
        <v>3930</v>
      </c>
      <c r="V64" t="s">
        <v>3930</v>
      </c>
      <c r="W64" t="s">
        <v>3881</v>
      </c>
      <c r="X64" t="s">
        <v>3881</v>
      </c>
      <c r="Y64" t="s">
        <v>3881</v>
      </c>
      <c r="Z64" t="s">
        <v>3930</v>
      </c>
      <c r="AA64" t="s">
        <v>3930</v>
      </c>
      <c r="AB64" t="s">
        <v>3956</v>
      </c>
      <c r="AC64" t="s">
        <v>3930</v>
      </c>
      <c r="AD64" t="s">
        <v>3930</v>
      </c>
      <c r="AE64" t="s">
        <v>3930</v>
      </c>
      <c r="AF64" t="s">
        <v>3930</v>
      </c>
      <c r="AG64" t="s">
        <v>3930</v>
      </c>
      <c r="AH64" t="s">
        <v>3930</v>
      </c>
      <c r="AI64" t="s">
        <v>3930</v>
      </c>
      <c r="AJ64" t="s">
        <v>40</v>
      </c>
      <c r="AK64" t="s">
        <v>67</v>
      </c>
      <c r="AL64" t="s">
        <v>3930</v>
      </c>
      <c r="AM64" t="s">
        <v>3930</v>
      </c>
      <c r="AN64" t="s">
        <v>3930</v>
      </c>
      <c r="AO64" t="s">
        <v>3899</v>
      </c>
      <c r="AP64" t="s">
        <v>180</v>
      </c>
      <c r="AQ64" t="s">
        <v>1811</v>
      </c>
      <c r="AR64" t="s">
        <v>72</v>
      </c>
      <c r="AS64" t="s">
        <v>392</v>
      </c>
    </row>
    <row r="65" spans="1:46">
      <c r="A65" s="1" t="s">
        <v>3178</v>
      </c>
      <c r="B65" s="1" t="s">
        <v>3179</v>
      </c>
      <c r="C65" s="1" t="s">
        <v>3890</v>
      </c>
      <c r="D65" s="1">
        <v>2018</v>
      </c>
      <c r="F65" s="1" t="s">
        <v>3930</v>
      </c>
      <c r="G65" s="1" t="s">
        <v>3930</v>
      </c>
      <c r="H65" t="s">
        <v>164</v>
      </c>
      <c r="I65" t="s">
        <v>30</v>
      </c>
      <c r="J65" t="s">
        <v>3950</v>
      </c>
      <c r="K65" t="s">
        <v>3881</v>
      </c>
      <c r="L65" t="s">
        <v>3881</v>
      </c>
      <c r="M65" t="s">
        <v>3881</v>
      </c>
      <c r="N65" t="s">
        <v>3930</v>
      </c>
      <c r="O65" t="s">
        <v>3930</v>
      </c>
      <c r="P65" t="s">
        <v>3881</v>
      </c>
      <c r="Q65" t="s">
        <v>3881</v>
      </c>
      <c r="R65" t="s">
        <v>605</v>
      </c>
      <c r="S65" t="s">
        <v>181</v>
      </c>
      <c r="T65" t="s">
        <v>3930</v>
      </c>
      <c r="U65" t="s">
        <v>3930</v>
      </c>
      <c r="V65" t="s">
        <v>3930</v>
      </c>
      <c r="W65" t="s">
        <v>3881</v>
      </c>
      <c r="X65" t="s">
        <v>3881</v>
      </c>
      <c r="Y65" t="s">
        <v>3881</v>
      </c>
      <c r="Z65" t="s">
        <v>3930</v>
      </c>
      <c r="AA65" t="s">
        <v>3930</v>
      </c>
      <c r="AB65" t="s">
        <v>3956</v>
      </c>
      <c r="AC65" t="s">
        <v>3930</v>
      </c>
      <c r="AD65" t="s">
        <v>3930</v>
      </c>
      <c r="AE65" t="s">
        <v>3930</v>
      </c>
      <c r="AF65" t="s">
        <v>3930</v>
      </c>
      <c r="AG65" t="s">
        <v>3930</v>
      </c>
      <c r="AH65" t="s">
        <v>3930</v>
      </c>
      <c r="AI65" t="s">
        <v>3930</v>
      </c>
      <c r="AJ65" t="s">
        <v>40</v>
      </c>
      <c r="AK65" t="s">
        <v>67</v>
      </c>
      <c r="AL65" t="s">
        <v>3930</v>
      </c>
      <c r="AM65" t="s">
        <v>3930</v>
      </c>
      <c r="AN65" t="s">
        <v>3930</v>
      </c>
      <c r="AO65" t="s">
        <v>3899</v>
      </c>
      <c r="AP65" t="s">
        <v>180</v>
      </c>
      <c r="AQ65" t="s">
        <v>1811</v>
      </c>
      <c r="AR65" t="s">
        <v>72</v>
      </c>
      <c r="AS65" t="s">
        <v>392</v>
      </c>
    </row>
    <row r="66" spans="1:46">
      <c r="A66" s="1" t="s">
        <v>3632</v>
      </c>
      <c r="B66" s="1" t="s">
        <v>3633</v>
      </c>
      <c r="C66" s="1" t="s">
        <v>3904</v>
      </c>
      <c r="D66" s="1">
        <v>2019</v>
      </c>
      <c r="E66" s="1" t="s">
        <v>296</v>
      </c>
      <c r="F66" s="1" t="s">
        <v>3930</v>
      </c>
      <c r="G66" s="1" t="s">
        <v>3930</v>
      </c>
      <c r="H66" t="s">
        <v>164</v>
      </c>
      <c r="I66" t="s">
        <v>31</v>
      </c>
      <c r="J66" t="s">
        <v>545</v>
      </c>
      <c r="K66" t="s">
        <v>3930</v>
      </c>
      <c r="L66" t="s">
        <v>1435</v>
      </c>
      <c r="M66" t="s">
        <v>3881</v>
      </c>
      <c r="N66" t="s">
        <v>3930</v>
      </c>
      <c r="O66" t="s">
        <v>130</v>
      </c>
      <c r="P66" t="s">
        <v>3881</v>
      </c>
      <c r="Q66" t="s">
        <v>3881</v>
      </c>
      <c r="R66" t="s">
        <v>611</v>
      </c>
      <c r="S66" t="s">
        <v>632</v>
      </c>
      <c r="T66" t="s">
        <v>167</v>
      </c>
      <c r="U66" t="s">
        <v>159</v>
      </c>
      <c r="V66" t="s">
        <v>3930</v>
      </c>
      <c r="W66" t="s">
        <v>3881</v>
      </c>
      <c r="X66" t="s">
        <v>104</v>
      </c>
      <c r="Y66" t="s">
        <v>3881</v>
      </c>
      <c r="Z66" t="s">
        <v>771</v>
      </c>
      <c r="AA66" t="s">
        <v>3881</v>
      </c>
      <c r="AB66" t="s">
        <v>841</v>
      </c>
      <c r="AC66" t="s">
        <v>3881</v>
      </c>
      <c r="AD66" t="s">
        <v>3908</v>
      </c>
      <c r="AE66" t="s">
        <v>4</v>
      </c>
      <c r="AF66" t="s">
        <v>3907</v>
      </c>
      <c r="AG66" t="s">
        <v>3953</v>
      </c>
      <c r="AH66" t="s">
        <v>3952</v>
      </c>
      <c r="AI66" t="s">
        <v>1491</v>
      </c>
      <c r="AJ66" t="s">
        <v>41</v>
      </c>
      <c r="AK66" t="s">
        <v>102</v>
      </c>
      <c r="AL66" t="s">
        <v>3954</v>
      </c>
      <c r="AM66" t="s">
        <v>3930</v>
      </c>
      <c r="AN66" t="s">
        <v>69</v>
      </c>
      <c r="AO66" t="s">
        <v>187</v>
      </c>
      <c r="AP66" t="s">
        <v>3930</v>
      </c>
      <c r="AQ66" t="s">
        <v>3930</v>
      </c>
      <c r="AR66" t="s">
        <v>72</v>
      </c>
      <c r="AS66" t="s">
        <v>3930</v>
      </c>
      <c r="AT66" t="s">
        <v>296</v>
      </c>
    </row>
    <row r="67" spans="1:46">
      <c r="A67" s="1" t="s">
        <v>3714</v>
      </c>
      <c r="B67" s="1" t="s">
        <v>3715</v>
      </c>
      <c r="C67" s="1" t="s">
        <v>3931</v>
      </c>
      <c r="D67" s="1">
        <v>2019</v>
      </c>
      <c r="E67" s="1" t="s">
        <v>296</v>
      </c>
      <c r="F67" s="1" t="s">
        <v>3930</v>
      </c>
      <c r="G67" s="1" t="s">
        <v>3930</v>
      </c>
      <c r="H67" t="s">
        <v>495</v>
      </c>
      <c r="I67" t="s">
        <v>518</v>
      </c>
      <c r="J67" s="1" t="s">
        <v>3930</v>
      </c>
      <c r="K67" t="s">
        <v>3881</v>
      </c>
      <c r="L67" t="s">
        <v>3881</v>
      </c>
      <c r="M67" t="s">
        <v>3881</v>
      </c>
      <c r="N67" t="s">
        <v>3881</v>
      </c>
      <c r="O67" t="s">
        <v>596</v>
      </c>
      <c r="P67" t="s">
        <v>3881</v>
      </c>
      <c r="Q67" t="s">
        <v>3881</v>
      </c>
      <c r="R67" t="s">
        <v>3881</v>
      </c>
      <c r="S67" t="s">
        <v>3881</v>
      </c>
      <c r="T67" t="s">
        <v>3930</v>
      </c>
      <c r="U67" t="s">
        <v>3930</v>
      </c>
      <c r="V67" t="s">
        <v>3881</v>
      </c>
      <c r="W67" t="s">
        <v>3881</v>
      </c>
      <c r="X67" t="s">
        <v>671</v>
      </c>
      <c r="Y67" t="s">
        <v>3881</v>
      </c>
      <c r="Z67" t="s">
        <v>135</v>
      </c>
      <c r="AA67" t="s">
        <v>3930</v>
      </c>
      <c r="AB67" t="s">
        <v>136</v>
      </c>
      <c r="AC67" t="s">
        <v>3930</v>
      </c>
      <c r="AD67" t="s">
        <v>3908</v>
      </c>
      <c r="AE67" t="s">
        <v>1345</v>
      </c>
      <c r="AF67" t="s">
        <v>3907</v>
      </c>
      <c r="AG67" t="s">
        <v>137</v>
      </c>
      <c r="AH67" t="s">
        <v>3952</v>
      </c>
      <c r="AI67" t="s">
        <v>127</v>
      </c>
      <c r="AJ67" t="s">
        <v>41</v>
      </c>
      <c r="AK67" t="s">
        <v>102</v>
      </c>
      <c r="AL67" t="s">
        <v>3930</v>
      </c>
      <c r="AM67" t="s">
        <v>3930</v>
      </c>
      <c r="AN67" t="s">
        <v>3930</v>
      </c>
      <c r="AO67" t="s">
        <v>3930</v>
      </c>
      <c r="AP67" t="s">
        <v>3930</v>
      </c>
      <c r="AQ67" t="s">
        <v>3930</v>
      </c>
      <c r="AR67" t="s">
        <v>3930</v>
      </c>
      <c r="AS67" t="s">
        <v>396</v>
      </c>
      <c r="AT67" t="s">
        <v>296</v>
      </c>
    </row>
    <row r="68" spans="1:46">
      <c r="A68" s="1" t="s">
        <v>3712</v>
      </c>
      <c r="B68" s="1" t="s">
        <v>3713</v>
      </c>
      <c r="C68" s="1" t="s">
        <v>3932</v>
      </c>
      <c r="D68" s="1">
        <v>2019</v>
      </c>
      <c r="E68" s="1" t="s">
        <v>296</v>
      </c>
      <c r="F68" s="1" t="s">
        <v>3930</v>
      </c>
      <c r="G68" s="1" t="s">
        <v>3930</v>
      </c>
      <c r="H68" t="s">
        <v>495</v>
      </c>
      <c r="I68" t="s">
        <v>520</v>
      </c>
      <c r="J68" s="1" t="s">
        <v>3930</v>
      </c>
      <c r="K68" t="s">
        <v>3881</v>
      </c>
      <c r="L68" t="s">
        <v>3881</v>
      </c>
      <c r="M68" t="s">
        <v>3881</v>
      </c>
      <c r="N68" t="s">
        <v>3881</v>
      </c>
      <c r="O68" t="s">
        <v>596</v>
      </c>
      <c r="P68" t="s">
        <v>3881</v>
      </c>
      <c r="Q68" t="s">
        <v>3881</v>
      </c>
      <c r="R68" t="s">
        <v>3881</v>
      </c>
      <c r="S68" t="s">
        <v>3881</v>
      </c>
      <c r="T68" t="s">
        <v>3930</v>
      </c>
      <c r="U68" t="s">
        <v>3930</v>
      </c>
      <c r="V68" t="s">
        <v>3881</v>
      </c>
      <c r="W68" t="s">
        <v>3881</v>
      </c>
      <c r="X68" t="s">
        <v>671</v>
      </c>
      <c r="Y68" t="s">
        <v>3881</v>
      </c>
      <c r="Z68" t="s">
        <v>135</v>
      </c>
      <c r="AA68" t="s">
        <v>3930</v>
      </c>
      <c r="AB68" t="s">
        <v>136</v>
      </c>
      <c r="AC68" t="s">
        <v>3930</v>
      </c>
      <c r="AD68" t="s">
        <v>3908</v>
      </c>
      <c r="AE68" t="s">
        <v>1345</v>
      </c>
      <c r="AF68" t="s">
        <v>3907</v>
      </c>
      <c r="AG68" t="s">
        <v>137</v>
      </c>
      <c r="AH68" t="s">
        <v>3952</v>
      </c>
      <c r="AI68" t="s">
        <v>127</v>
      </c>
      <c r="AJ68" t="s">
        <v>41</v>
      </c>
      <c r="AK68" t="s">
        <v>102</v>
      </c>
      <c r="AL68" t="s">
        <v>3930</v>
      </c>
      <c r="AM68" t="s">
        <v>3930</v>
      </c>
      <c r="AN68" t="s">
        <v>3930</v>
      </c>
      <c r="AO68" t="s">
        <v>3930</v>
      </c>
      <c r="AP68" t="s">
        <v>3930</v>
      </c>
      <c r="AQ68" t="s">
        <v>3930</v>
      </c>
      <c r="AR68" t="s">
        <v>3930</v>
      </c>
      <c r="AS68" t="s">
        <v>396</v>
      </c>
      <c r="AT68" t="s">
        <v>296</v>
      </c>
    </row>
    <row r="69" spans="1:46">
      <c r="A69" s="1" t="s">
        <v>3716</v>
      </c>
      <c r="B69" s="1" t="s">
        <v>3717</v>
      </c>
      <c r="C69" s="1" t="s">
        <v>3902</v>
      </c>
      <c r="D69" s="1">
        <v>2019</v>
      </c>
      <c r="E69" s="1" t="s">
        <v>296</v>
      </c>
      <c r="F69" s="1" t="s">
        <v>3930</v>
      </c>
      <c r="G69" s="1" t="s">
        <v>3930</v>
      </c>
      <c r="H69" t="s">
        <v>495</v>
      </c>
      <c r="I69" t="s">
        <v>520</v>
      </c>
      <c r="J69" s="1" t="s">
        <v>3930</v>
      </c>
      <c r="K69" t="s">
        <v>3881</v>
      </c>
      <c r="L69" t="s">
        <v>3881</v>
      </c>
      <c r="M69" t="s">
        <v>3881</v>
      </c>
      <c r="N69" t="s">
        <v>3881</v>
      </c>
      <c r="O69" t="s">
        <v>596</v>
      </c>
      <c r="P69" t="s">
        <v>3881</v>
      </c>
      <c r="Q69" t="s">
        <v>3881</v>
      </c>
      <c r="R69" t="s">
        <v>3881</v>
      </c>
      <c r="S69" t="s">
        <v>3881</v>
      </c>
      <c r="T69" t="s">
        <v>3930</v>
      </c>
      <c r="U69" t="s">
        <v>3930</v>
      </c>
      <c r="V69" t="s">
        <v>3881</v>
      </c>
      <c r="W69" t="s">
        <v>3881</v>
      </c>
      <c r="X69" t="s">
        <v>671</v>
      </c>
      <c r="Y69" t="s">
        <v>3881</v>
      </c>
      <c r="Z69" t="s">
        <v>135</v>
      </c>
      <c r="AA69" t="s">
        <v>3930</v>
      </c>
      <c r="AB69" t="s">
        <v>136</v>
      </c>
      <c r="AC69" t="s">
        <v>3930</v>
      </c>
      <c r="AD69" t="s">
        <v>3908</v>
      </c>
      <c r="AE69" t="s">
        <v>1345</v>
      </c>
      <c r="AF69" t="s">
        <v>3907</v>
      </c>
      <c r="AG69" t="s">
        <v>137</v>
      </c>
      <c r="AH69" t="s">
        <v>3952</v>
      </c>
      <c r="AI69" t="s">
        <v>127</v>
      </c>
      <c r="AJ69" t="s">
        <v>41</v>
      </c>
      <c r="AK69" t="s">
        <v>102</v>
      </c>
      <c r="AL69" t="s">
        <v>3930</v>
      </c>
      <c r="AM69" t="s">
        <v>3930</v>
      </c>
      <c r="AN69" t="s">
        <v>3930</v>
      </c>
      <c r="AO69" t="s">
        <v>3930</v>
      </c>
      <c r="AP69" t="s">
        <v>3930</v>
      </c>
      <c r="AQ69" t="s">
        <v>3930</v>
      </c>
      <c r="AR69" t="s">
        <v>3930</v>
      </c>
      <c r="AS69" t="s">
        <v>396</v>
      </c>
      <c r="AT69" t="s">
        <v>296</v>
      </c>
    </row>
    <row r="70" spans="1:46">
      <c r="A70" s="1" t="s">
        <v>3718</v>
      </c>
      <c r="B70" s="1" t="s">
        <v>3719</v>
      </c>
      <c r="C70" s="1" t="s">
        <v>3933</v>
      </c>
      <c r="D70" s="1">
        <v>2019</v>
      </c>
      <c r="E70" s="1" t="s">
        <v>296</v>
      </c>
      <c r="F70" s="1" t="s">
        <v>3930</v>
      </c>
      <c r="G70" s="1" t="s">
        <v>3930</v>
      </c>
      <c r="H70" t="s">
        <v>495</v>
      </c>
      <c r="I70" t="s">
        <v>523</v>
      </c>
      <c r="J70" s="1" t="s">
        <v>3930</v>
      </c>
      <c r="K70" t="s">
        <v>3881</v>
      </c>
      <c r="L70" t="s">
        <v>3881</v>
      </c>
      <c r="M70" t="s">
        <v>3881</v>
      </c>
      <c r="N70" t="s">
        <v>3881</v>
      </c>
      <c r="O70" t="s">
        <v>596</v>
      </c>
      <c r="P70" t="s">
        <v>3881</v>
      </c>
      <c r="Q70" t="s">
        <v>3881</v>
      </c>
      <c r="R70" t="s">
        <v>3881</v>
      </c>
      <c r="S70" t="s">
        <v>3881</v>
      </c>
      <c r="T70" t="s">
        <v>3930</v>
      </c>
      <c r="U70" t="s">
        <v>3930</v>
      </c>
      <c r="V70" t="s">
        <v>3881</v>
      </c>
      <c r="W70" t="s">
        <v>3881</v>
      </c>
      <c r="X70" t="s">
        <v>671</v>
      </c>
      <c r="Y70" t="s">
        <v>3881</v>
      </c>
      <c r="Z70" t="s">
        <v>135</v>
      </c>
      <c r="AA70" t="s">
        <v>3930</v>
      </c>
      <c r="AB70" t="s">
        <v>136</v>
      </c>
      <c r="AC70" t="s">
        <v>3930</v>
      </c>
      <c r="AD70" t="s">
        <v>3908</v>
      </c>
      <c r="AE70" t="s">
        <v>1345</v>
      </c>
      <c r="AF70" t="s">
        <v>3907</v>
      </c>
      <c r="AG70" t="s">
        <v>137</v>
      </c>
      <c r="AH70" t="s">
        <v>3952</v>
      </c>
      <c r="AI70" t="s">
        <v>127</v>
      </c>
      <c r="AJ70" t="s">
        <v>41</v>
      </c>
      <c r="AK70" t="s">
        <v>102</v>
      </c>
      <c r="AL70" t="s">
        <v>3930</v>
      </c>
      <c r="AM70" t="s">
        <v>3930</v>
      </c>
      <c r="AN70" t="s">
        <v>3930</v>
      </c>
      <c r="AO70" t="s">
        <v>3930</v>
      </c>
      <c r="AP70" t="s">
        <v>3930</v>
      </c>
      <c r="AQ70" t="s">
        <v>3930</v>
      </c>
      <c r="AR70" t="s">
        <v>3930</v>
      </c>
      <c r="AS70" t="s">
        <v>396</v>
      </c>
      <c r="AT70" t="s">
        <v>296</v>
      </c>
    </row>
    <row r="71" spans="1:46">
      <c r="A71" s="1" t="s">
        <v>3658</v>
      </c>
      <c r="B71" s="1" t="s">
        <v>3659</v>
      </c>
      <c r="C71" s="1" t="s">
        <v>3892</v>
      </c>
      <c r="D71" s="1">
        <v>2019</v>
      </c>
      <c r="E71" s="1" t="s">
        <v>296</v>
      </c>
      <c r="F71" s="1" t="s">
        <v>3930</v>
      </c>
      <c r="G71" s="1" t="s">
        <v>3930</v>
      </c>
      <c r="H71" t="s">
        <v>164</v>
      </c>
      <c r="I71" t="s">
        <v>29</v>
      </c>
      <c r="J71" t="s">
        <v>33</v>
      </c>
      <c r="K71" t="s">
        <v>3881</v>
      </c>
      <c r="L71" t="s">
        <v>3881</v>
      </c>
      <c r="M71" t="s">
        <v>3881</v>
      </c>
      <c r="N71" t="s">
        <v>3930</v>
      </c>
      <c r="O71" t="s">
        <v>3930</v>
      </c>
      <c r="P71" t="s">
        <v>3881</v>
      </c>
      <c r="Q71" t="s">
        <v>3881</v>
      </c>
      <c r="R71" t="s">
        <v>611</v>
      </c>
      <c r="S71" t="s">
        <v>181</v>
      </c>
      <c r="T71" t="s">
        <v>3930</v>
      </c>
      <c r="U71" t="s">
        <v>3930</v>
      </c>
      <c r="V71" t="s">
        <v>3930</v>
      </c>
      <c r="W71" t="s">
        <v>3881</v>
      </c>
      <c r="X71" t="s">
        <v>3881</v>
      </c>
      <c r="Y71" t="s">
        <v>3881</v>
      </c>
      <c r="Z71" t="s">
        <v>3930</v>
      </c>
      <c r="AA71" t="s">
        <v>3930</v>
      </c>
      <c r="AB71" t="s">
        <v>3930</v>
      </c>
      <c r="AC71" t="s">
        <v>3930</v>
      </c>
      <c r="AD71" t="s">
        <v>927</v>
      </c>
      <c r="AE71" t="s">
        <v>3930</v>
      </c>
      <c r="AF71" t="s">
        <v>3882</v>
      </c>
      <c r="AG71" t="s">
        <v>3882</v>
      </c>
      <c r="AH71" t="s">
        <v>3882</v>
      </c>
      <c r="AI71" t="s">
        <v>1519</v>
      </c>
      <c r="AJ71" t="s">
        <v>40</v>
      </c>
      <c r="AK71" t="s">
        <v>67</v>
      </c>
      <c r="AL71" t="s">
        <v>1649</v>
      </c>
      <c r="AM71" t="s">
        <v>1645</v>
      </c>
      <c r="AN71" t="s">
        <v>69</v>
      </c>
      <c r="AO71" t="s">
        <v>3899</v>
      </c>
      <c r="AP71" t="s">
        <v>3882</v>
      </c>
      <c r="AQ71" t="s">
        <v>3882</v>
      </c>
      <c r="AR71" t="s">
        <v>72</v>
      </c>
      <c r="AS71" t="s">
        <v>145</v>
      </c>
      <c r="AT71" t="s">
        <v>296</v>
      </c>
    </row>
    <row r="72" spans="1:46">
      <c r="A72" s="1" t="s">
        <v>3660</v>
      </c>
      <c r="B72" s="1" t="s">
        <v>3661</v>
      </c>
      <c r="C72" s="1" t="s">
        <v>3890</v>
      </c>
      <c r="D72" s="1">
        <v>2019</v>
      </c>
      <c r="E72" s="1" t="s">
        <v>296</v>
      </c>
      <c r="F72" s="1" t="s">
        <v>3930</v>
      </c>
      <c r="G72" s="1" t="s">
        <v>3930</v>
      </c>
      <c r="H72" t="s">
        <v>164</v>
      </c>
      <c r="I72" t="s">
        <v>30</v>
      </c>
      <c r="J72" t="s">
        <v>33</v>
      </c>
      <c r="K72" t="s">
        <v>3881</v>
      </c>
      <c r="L72" t="s">
        <v>3881</v>
      </c>
      <c r="M72" t="s">
        <v>3881</v>
      </c>
      <c r="N72" t="s">
        <v>3930</v>
      </c>
      <c r="O72" t="s">
        <v>3930</v>
      </c>
      <c r="P72" t="s">
        <v>3881</v>
      </c>
      <c r="Q72" t="s">
        <v>3881</v>
      </c>
      <c r="R72" t="s">
        <v>611</v>
      </c>
      <c r="S72" t="s">
        <v>181</v>
      </c>
      <c r="T72" t="s">
        <v>3930</v>
      </c>
      <c r="U72" t="s">
        <v>3930</v>
      </c>
      <c r="V72" t="s">
        <v>3930</v>
      </c>
      <c r="W72" t="s">
        <v>3881</v>
      </c>
      <c r="X72" t="s">
        <v>3881</v>
      </c>
      <c r="Y72" t="s">
        <v>3881</v>
      </c>
      <c r="Z72" t="s">
        <v>3930</v>
      </c>
      <c r="AA72" t="s">
        <v>3930</v>
      </c>
      <c r="AB72" t="s">
        <v>3930</v>
      </c>
      <c r="AC72" t="s">
        <v>3930</v>
      </c>
      <c r="AD72" t="s">
        <v>927</v>
      </c>
      <c r="AE72" t="s">
        <v>3930</v>
      </c>
      <c r="AF72" t="s">
        <v>3882</v>
      </c>
      <c r="AG72" t="s">
        <v>3882</v>
      </c>
      <c r="AH72" t="s">
        <v>3882</v>
      </c>
      <c r="AI72" t="s">
        <v>1519</v>
      </c>
      <c r="AJ72" t="s">
        <v>40</v>
      </c>
      <c r="AK72" t="s">
        <v>67</v>
      </c>
      <c r="AL72" t="s">
        <v>1649</v>
      </c>
      <c r="AM72" t="s">
        <v>1645</v>
      </c>
      <c r="AN72" t="s">
        <v>69</v>
      </c>
      <c r="AO72" t="s">
        <v>3899</v>
      </c>
      <c r="AP72" t="s">
        <v>3882</v>
      </c>
      <c r="AQ72" t="s">
        <v>3882</v>
      </c>
      <c r="AR72" t="s">
        <v>72</v>
      </c>
      <c r="AS72" t="s">
        <v>145</v>
      </c>
      <c r="AT72" t="s">
        <v>296</v>
      </c>
    </row>
    <row r="73" spans="1:46">
      <c r="A73" s="1" t="s">
        <v>2982</v>
      </c>
      <c r="B73" s="1" t="s">
        <v>2983</v>
      </c>
      <c r="C73" s="1" t="s">
        <v>3892</v>
      </c>
      <c r="D73" s="1">
        <v>2019</v>
      </c>
      <c r="F73" s="1" t="s">
        <v>3930</v>
      </c>
      <c r="G73" s="1" t="s">
        <v>3930</v>
      </c>
      <c r="H73" t="s">
        <v>129</v>
      </c>
      <c r="I73" t="s">
        <v>0</v>
      </c>
      <c r="J73" t="s">
        <v>7</v>
      </c>
      <c r="K73" t="s">
        <v>3881</v>
      </c>
      <c r="L73" t="s">
        <v>3881</v>
      </c>
      <c r="M73" t="s">
        <v>3881</v>
      </c>
      <c r="N73" t="s">
        <v>3881</v>
      </c>
      <c r="O73" t="s">
        <v>9</v>
      </c>
      <c r="P73" t="s">
        <v>3881</v>
      </c>
      <c r="Q73" t="s">
        <v>3881</v>
      </c>
      <c r="R73" t="s">
        <v>603</v>
      </c>
      <c r="S73" t="s">
        <v>3881</v>
      </c>
      <c r="T73" t="s">
        <v>3930</v>
      </c>
      <c r="U73" t="s">
        <v>3930</v>
      </c>
      <c r="V73" t="s">
        <v>3881</v>
      </c>
      <c r="W73" t="s">
        <v>3881</v>
      </c>
      <c r="X73" t="s">
        <v>3881</v>
      </c>
      <c r="Y73" t="s">
        <v>3881</v>
      </c>
      <c r="Z73" t="s">
        <v>135</v>
      </c>
      <c r="AA73" t="s">
        <v>3930</v>
      </c>
      <c r="AB73" t="s">
        <v>136</v>
      </c>
      <c r="AC73" t="s">
        <v>3930</v>
      </c>
      <c r="AD73" t="s">
        <v>3908</v>
      </c>
      <c r="AE73" t="s">
        <v>1279</v>
      </c>
      <c r="AF73" t="s">
        <v>3930</v>
      </c>
      <c r="AG73" t="s">
        <v>3930</v>
      </c>
      <c r="AH73" t="s">
        <v>3930</v>
      </c>
      <c r="AI73" t="s">
        <v>1489</v>
      </c>
      <c r="AJ73" t="s">
        <v>138</v>
      </c>
      <c r="AK73" t="s">
        <v>102</v>
      </c>
      <c r="AL73" t="s">
        <v>3930</v>
      </c>
      <c r="AM73" t="s">
        <v>3930</v>
      </c>
      <c r="AN73" t="s">
        <v>3930</v>
      </c>
      <c r="AO73" t="s">
        <v>3930</v>
      </c>
      <c r="AP73" t="s">
        <v>3930</v>
      </c>
      <c r="AQ73" t="s">
        <v>3930</v>
      </c>
      <c r="AR73" t="s">
        <v>100</v>
      </c>
      <c r="AS73" t="s">
        <v>392</v>
      </c>
    </row>
    <row r="74" spans="1:46">
      <c r="A74" s="1" t="s">
        <v>3688</v>
      </c>
      <c r="B74" s="1" t="s">
        <v>3689</v>
      </c>
      <c r="C74" s="1" t="s">
        <v>3892</v>
      </c>
      <c r="D74" s="1">
        <v>2019</v>
      </c>
      <c r="F74" s="1" t="s">
        <v>3930</v>
      </c>
      <c r="G74" s="1" t="s">
        <v>3930</v>
      </c>
      <c r="H74" t="s">
        <v>129</v>
      </c>
      <c r="I74" t="s">
        <v>0</v>
      </c>
      <c r="J74" t="s">
        <v>146</v>
      </c>
      <c r="K74" t="s">
        <v>3881</v>
      </c>
      <c r="L74" t="s">
        <v>3881</v>
      </c>
      <c r="M74" t="s">
        <v>3881</v>
      </c>
      <c r="N74" t="s">
        <v>3881</v>
      </c>
      <c r="O74" t="s">
        <v>9</v>
      </c>
      <c r="P74" t="s">
        <v>3881</v>
      </c>
      <c r="Q74" t="s">
        <v>3881</v>
      </c>
      <c r="R74" t="s">
        <v>603</v>
      </c>
      <c r="S74" t="s">
        <v>3881</v>
      </c>
      <c r="T74" t="s">
        <v>3930</v>
      </c>
      <c r="U74" t="s">
        <v>3930</v>
      </c>
      <c r="V74" t="s">
        <v>3881</v>
      </c>
      <c r="W74" t="s">
        <v>3881</v>
      </c>
      <c r="X74" t="s">
        <v>3881</v>
      </c>
      <c r="Y74" t="s">
        <v>3881</v>
      </c>
      <c r="Z74" t="s">
        <v>135</v>
      </c>
      <c r="AA74" t="s">
        <v>3930</v>
      </c>
      <c r="AB74" t="s">
        <v>136</v>
      </c>
      <c r="AC74" t="s">
        <v>3930</v>
      </c>
      <c r="AD74" t="s">
        <v>3908</v>
      </c>
      <c r="AE74" t="s">
        <v>3930</v>
      </c>
      <c r="AF74" t="s">
        <v>3930</v>
      </c>
      <c r="AG74" t="s">
        <v>3930</v>
      </c>
      <c r="AH74" t="s">
        <v>3930</v>
      </c>
      <c r="AI74" t="s">
        <v>1491</v>
      </c>
      <c r="AJ74" t="s">
        <v>138</v>
      </c>
      <c r="AK74" t="s">
        <v>102</v>
      </c>
      <c r="AL74" t="s">
        <v>3930</v>
      </c>
      <c r="AM74" t="s">
        <v>3930</v>
      </c>
      <c r="AN74" t="s">
        <v>3930</v>
      </c>
      <c r="AO74" t="s">
        <v>3930</v>
      </c>
      <c r="AP74" t="s">
        <v>3930</v>
      </c>
      <c r="AQ74" t="s">
        <v>3930</v>
      </c>
      <c r="AR74" t="s">
        <v>100</v>
      </c>
      <c r="AS74" t="s">
        <v>392</v>
      </c>
    </row>
    <row r="75" spans="1:46">
      <c r="A75" s="1" t="s">
        <v>3690</v>
      </c>
      <c r="B75" s="1" t="s">
        <v>3691</v>
      </c>
      <c r="C75" s="1" t="s">
        <v>3890</v>
      </c>
      <c r="D75" s="1">
        <v>2019</v>
      </c>
      <c r="F75" s="1" t="s">
        <v>3930</v>
      </c>
      <c r="G75" s="1" t="s">
        <v>3930</v>
      </c>
      <c r="H75" t="s">
        <v>129</v>
      </c>
      <c r="I75" t="s">
        <v>1</v>
      </c>
      <c r="J75" t="s">
        <v>146</v>
      </c>
      <c r="K75" t="s">
        <v>3881</v>
      </c>
      <c r="L75" t="s">
        <v>3881</v>
      </c>
      <c r="M75" t="s">
        <v>3881</v>
      </c>
      <c r="N75" t="s">
        <v>3881</v>
      </c>
      <c r="O75" t="s">
        <v>9</v>
      </c>
      <c r="P75" t="s">
        <v>3881</v>
      </c>
      <c r="Q75" t="s">
        <v>3881</v>
      </c>
      <c r="R75" t="s">
        <v>603</v>
      </c>
      <c r="S75" t="s">
        <v>3881</v>
      </c>
      <c r="T75" t="s">
        <v>3930</v>
      </c>
      <c r="U75" t="s">
        <v>3930</v>
      </c>
      <c r="V75" t="s">
        <v>3881</v>
      </c>
      <c r="W75" t="s">
        <v>3881</v>
      </c>
      <c r="X75" t="s">
        <v>3881</v>
      </c>
      <c r="Y75" t="s">
        <v>3881</v>
      </c>
      <c r="Z75" t="s">
        <v>135</v>
      </c>
      <c r="AA75" t="s">
        <v>3930</v>
      </c>
      <c r="AB75" t="s">
        <v>136</v>
      </c>
      <c r="AC75" t="s">
        <v>3930</v>
      </c>
      <c r="AD75" t="s">
        <v>3908</v>
      </c>
      <c r="AE75" t="s">
        <v>3930</v>
      </c>
      <c r="AF75" t="s">
        <v>3930</v>
      </c>
      <c r="AG75" t="s">
        <v>3930</v>
      </c>
      <c r="AH75" t="s">
        <v>3930</v>
      </c>
      <c r="AI75" t="s">
        <v>1491</v>
      </c>
      <c r="AJ75" t="s">
        <v>138</v>
      </c>
      <c r="AK75" t="s">
        <v>102</v>
      </c>
      <c r="AL75" t="s">
        <v>3930</v>
      </c>
      <c r="AM75" t="s">
        <v>3930</v>
      </c>
      <c r="AN75" t="s">
        <v>3930</v>
      </c>
      <c r="AO75" t="s">
        <v>3930</v>
      </c>
      <c r="AP75" t="s">
        <v>3930</v>
      </c>
      <c r="AQ75" t="s">
        <v>3930</v>
      </c>
      <c r="AR75" t="s">
        <v>100</v>
      </c>
      <c r="AS75" t="s">
        <v>392</v>
      </c>
    </row>
    <row r="76" spans="1:46">
      <c r="A76" s="1" t="s">
        <v>3692</v>
      </c>
      <c r="B76" s="1" t="s">
        <v>3693</v>
      </c>
      <c r="C76" s="1" t="s">
        <v>3891</v>
      </c>
      <c r="D76" s="1">
        <v>2019</v>
      </c>
      <c r="F76" s="1" t="s">
        <v>3930</v>
      </c>
      <c r="G76" s="1" t="s">
        <v>3930</v>
      </c>
      <c r="H76" t="s">
        <v>129</v>
      </c>
      <c r="I76" t="s">
        <v>1</v>
      </c>
      <c r="J76" t="s">
        <v>146</v>
      </c>
      <c r="K76" t="s">
        <v>3881</v>
      </c>
      <c r="L76" t="s">
        <v>3881</v>
      </c>
      <c r="M76" t="s">
        <v>3881</v>
      </c>
      <c r="N76" t="s">
        <v>3881</v>
      </c>
      <c r="O76" t="s">
        <v>9</v>
      </c>
      <c r="P76" t="s">
        <v>3881</v>
      </c>
      <c r="Q76" t="s">
        <v>3881</v>
      </c>
      <c r="R76" t="s">
        <v>603</v>
      </c>
      <c r="S76" t="s">
        <v>3881</v>
      </c>
      <c r="T76" t="s">
        <v>3930</v>
      </c>
      <c r="U76" t="s">
        <v>3930</v>
      </c>
      <c r="V76" t="s">
        <v>3881</v>
      </c>
      <c r="W76" t="s">
        <v>3881</v>
      </c>
      <c r="X76" t="s">
        <v>3881</v>
      </c>
      <c r="Y76" t="s">
        <v>3881</v>
      </c>
      <c r="Z76" t="s">
        <v>135</v>
      </c>
      <c r="AA76" t="s">
        <v>3930</v>
      </c>
      <c r="AB76" t="s">
        <v>136</v>
      </c>
      <c r="AC76" t="s">
        <v>3930</v>
      </c>
      <c r="AD76" t="s">
        <v>3908</v>
      </c>
      <c r="AE76" t="s">
        <v>3930</v>
      </c>
      <c r="AF76" t="s">
        <v>3930</v>
      </c>
      <c r="AG76" t="s">
        <v>3930</v>
      </c>
      <c r="AH76" t="s">
        <v>3930</v>
      </c>
      <c r="AI76" t="s">
        <v>1491</v>
      </c>
      <c r="AJ76" t="s">
        <v>138</v>
      </c>
      <c r="AK76" t="s">
        <v>102</v>
      </c>
      <c r="AL76" t="s">
        <v>3930</v>
      </c>
      <c r="AM76" t="s">
        <v>3930</v>
      </c>
      <c r="AN76" t="s">
        <v>3930</v>
      </c>
      <c r="AO76" t="s">
        <v>3930</v>
      </c>
      <c r="AP76" t="s">
        <v>3930</v>
      </c>
      <c r="AQ76" t="s">
        <v>3930</v>
      </c>
      <c r="AR76" t="s">
        <v>100</v>
      </c>
      <c r="AS76" t="s">
        <v>392</v>
      </c>
    </row>
    <row r="77" spans="1:46">
      <c r="A77" s="1" t="s">
        <v>3694</v>
      </c>
      <c r="B77" s="1" t="s">
        <v>3695</v>
      </c>
      <c r="C77" s="1" t="s">
        <v>3888</v>
      </c>
      <c r="D77" s="1">
        <v>2019</v>
      </c>
      <c r="F77" s="1" t="s">
        <v>3930</v>
      </c>
      <c r="G77" s="1" t="s">
        <v>3930</v>
      </c>
      <c r="H77" t="s">
        <v>129</v>
      </c>
      <c r="I77" t="s">
        <v>0</v>
      </c>
      <c r="J77" t="s">
        <v>146</v>
      </c>
      <c r="K77" t="s">
        <v>3881</v>
      </c>
      <c r="L77" t="s">
        <v>3881</v>
      </c>
      <c r="M77" t="s">
        <v>3881</v>
      </c>
      <c r="N77" t="s">
        <v>3881</v>
      </c>
      <c r="O77" t="s">
        <v>9</v>
      </c>
      <c r="P77" t="s">
        <v>3881</v>
      </c>
      <c r="Q77" t="s">
        <v>3881</v>
      </c>
      <c r="R77" t="s">
        <v>603</v>
      </c>
      <c r="S77" t="s">
        <v>3881</v>
      </c>
      <c r="T77" t="s">
        <v>3930</v>
      </c>
      <c r="U77" t="s">
        <v>3930</v>
      </c>
      <c r="V77" t="s">
        <v>3881</v>
      </c>
      <c r="W77" t="s">
        <v>3881</v>
      </c>
      <c r="X77" t="s">
        <v>3881</v>
      </c>
      <c r="Y77" t="s">
        <v>3881</v>
      </c>
      <c r="Z77" t="s">
        <v>135</v>
      </c>
      <c r="AA77" t="s">
        <v>3930</v>
      </c>
      <c r="AB77" t="s">
        <v>136</v>
      </c>
      <c r="AC77" t="s">
        <v>3930</v>
      </c>
      <c r="AD77" t="s">
        <v>3908</v>
      </c>
      <c r="AE77" t="s">
        <v>3930</v>
      </c>
      <c r="AF77" t="s">
        <v>3930</v>
      </c>
      <c r="AG77" t="s">
        <v>3930</v>
      </c>
      <c r="AH77" t="s">
        <v>3930</v>
      </c>
      <c r="AI77" t="s">
        <v>1489</v>
      </c>
      <c r="AJ77" t="s">
        <v>138</v>
      </c>
      <c r="AK77" t="s">
        <v>102</v>
      </c>
      <c r="AL77" t="s">
        <v>3930</v>
      </c>
      <c r="AM77" t="s">
        <v>3930</v>
      </c>
      <c r="AN77" t="s">
        <v>3930</v>
      </c>
      <c r="AO77" t="s">
        <v>3930</v>
      </c>
      <c r="AP77" t="s">
        <v>3930</v>
      </c>
      <c r="AQ77" t="s">
        <v>3930</v>
      </c>
      <c r="AR77" t="s">
        <v>100</v>
      </c>
      <c r="AS77" t="s">
        <v>392</v>
      </c>
    </row>
    <row r="78" spans="1:46">
      <c r="A78" s="1" t="s">
        <v>3696</v>
      </c>
      <c r="B78" s="1" t="s">
        <v>3697</v>
      </c>
      <c r="C78" s="1" t="s">
        <v>3892</v>
      </c>
      <c r="D78" s="1">
        <v>2019</v>
      </c>
      <c r="F78" s="1" t="s">
        <v>3930</v>
      </c>
      <c r="G78" s="1" t="s">
        <v>3930</v>
      </c>
      <c r="H78" t="s">
        <v>129</v>
      </c>
      <c r="I78" t="s">
        <v>0</v>
      </c>
      <c r="J78" t="s">
        <v>146</v>
      </c>
      <c r="K78" t="s">
        <v>3881</v>
      </c>
      <c r="L78" t="s">
        <v>3881</v>
      </c>
      <c r="M78" t="s">
        <v>3881</v>
      </c>
      <c r="N78" t="s">
        <v>3881</v>
      </c>
      <c r="O78" t="s">
        <v>9</v>
      </c>
      <c r="P78" t="s">
        <v>3881</v>
      </c>
      <c r="Q78" t="s">
        <v>3881</v>
      </c>
      <c r="R78" t="s">
        <v>603</v>
      </c>
      <c r="S78" t="s">
        <v>3881</v>
      </c>
      <c r="T78" t="s">
        <v>3930</v>
      </c>
      <c r="U78" t="s">
        <v>3930</v>
      </c>
      <c r="V78" t="s">
        <v>3881</v>
      </c>
      <c r="W78" t="s">
        <v>3881</v>
      </c>
      <c r="X78" t="s">
        <v>3881</v>
      </c>
      <c r="Y78" t="s">
        <v>3881</v>
      </c>
      <c r="Z78" t="s">
        <v>135</v>
      </c>
      <c r="AA78" t="s">
        <v>3930</v>
      </c>
      <c r="AB78" t="s">
        <v>136</v>
      </c>
      <c r="AC78" t="s">
        <v>3930</v>
      </c>
      <c r="AD78" t="s">
        <v>3908</v>
      </c>
      <c r="AE78" t="s">
        <v>3930</v>
      </c>
      <c r="AF78" t="s">
        <v>3930</v>
      </c>
      <c r="AG78" t="s">
        <v>3930</v>
      </c>
      <c r="AH78" t="s">
        <v>3930</v>
      </c>
      <c r="AI78" t="s">
        <v>1489</v>
      </c>
      <c r="AJ78" t="s">
        <v>138</v>
      </c>
      <c r="AK78" t="s">
        <v>102</v>
      </c>
      <c r="AL78" t="s">
        <v>3930</v>
      </c>
      <c r="AM78" t="s">
        <v>3930</v>
      </c>
      <c r="AN78" t="s">
        <v>3930</v>
      </c>
      <c r="AO78" t="s">
        <v>3930</v>
      </c>
      <c r="AP78" t="s">
        <v>3930</v>
      </c>
      <c r="AQ78" t="s">
        <v>3930</v>
      </c>
      <c r="AR78" t="s">
        <v>100</v>
      </c>
      <c r="AS78" t="s">
        <v>392</v>
      </c>
    </row>
    <row r="79" spans="1:46">
      <c r="A79" s="1" t="s">
        <v>3698</v>
      </c>
      <c r="B79" s="1" t="s">
        <v>3699</v>
      </c>
      <c r="C79" s="1" t="s">
        <v>3890</v>
      </c>
      <c r="D79" s="1">
        <v>2019</v>
      </c>
      <c r="F79" s="1" t="s">
        <v>3930</v>
      </c>
      <c r="G79" s="1" t="s">
        <v>3930</v>
      </c>
      <c r="H79" t="s">
        <v>129</v>
      </c>
      <c r="I79" t="s">
        <v>1</v>
      </c>
      <c r="J79" t="s">
        <v>146</v>
      </c>
      <c r="K79" t="s">
        <v>3881</v>
      </c>
      <c r="L79" t="s">
        <v>3881</v>
      </c>
      <c r="M79" t="s">
        <v>3881</v>
      </c>
      <c r="N79" t="s">
        <v>3881</v>
      </c>
      <c r="O79" t="s">
        <v>9</v>
      </c>
      <c r="P79" t="s">
        <v>3881</v>
      </c>
      <c r="Q79" t="s">
        <v>3881</v>
      </c>
      <c r="R79" t="s">
        <v>603</v>
      </c>
      <c r="S79" t="s">
        <v>3881</v>
      </c>
      <c r="T79" t="s">
        <v>3930</v>
      </c>
      <c r="U79" t="s">
        <v>3930</v>
      </c>
      <c r="V79" t="s">
        <v>3881</v>
      </c>
      <c r="W79" t="s">
        <v>3881</v>
      </c>
      <c r="X79" t="s">
        <v>3881</v>
      </c>
      <c r="Y79" t="s">
        <v>3881</v>
      </c>
      <c r="Z79" t="s">
        <v>135</v>
      </c>
      <c r="AA79" t="s">
        <v>3930</v>
      </c>
      <c r="AB79" t="s">
        <v>136</v>
      </c>
      <c r="AC79" t="s">
        <v>3930</v>
      </c>
      <c r="AD79" t="s">
        <v>3908</v>
      </c>
      <c r="AE79" t="s">
        <v>3930</v>
      </c>
      <c r="AF79" t="s">
        <v>3930</v>
      </c>
      <c r="AG79" t="s">
        <v>3930</v>
      </c>
      <c r="AH79" t="s">
        <v>3930</v>
      </c>
      <c r="AI79" t="s">
        <v>1489</v>
      </c>
      <c r="AJ79" t="s">
        <v>138</v>
      </c>
      <c r="AK79" t="s">
        <v>102</v>
      </c>
      <c r="AL79" t="s">
        <v>3930</v>
      </c>
      <c r="AM79" t="s">
        <v>3930</v>
      </c>
      <c r="AN79" t="s">
        <v>3930</v>
      </c>
      <c r="AO79" t="s">
        <v>3930</v>
      </c>
      <c r="AP79" t="s">
        <v>3930</v>
      </c>
      <c r="AQ79" t="s">
        <v>3930</v>
      </c>
      <c r="AR79" t="s">
        <v>100</v>
      </c>
      <c r="AS79" t="s">
        <v>392</v>
      </c>
    </row>
    <row r="80" spans="1:46">
      <c r="A80" s="1" t="s">
        <v>3700</v>
      </c>
      <c r="B80" s="1" t="s">
        <v>3701</v>
      </c>
      <c r="C80" s="1" t="s">
        <v>3892</v>
      </c>
      <c r="D80" s="1">
        <v>2019</v>
      </c>
      <c r="F80" s="1" t="s">
        <v>3930</v>
      </c>
      <c r="G80" s="1" t="s">
        <v>3930</v>
      </c>
      <c r="H80" t="s">
        <v>129</v>
      </c>
      <c r="I80" t="s">
        <v>0</v>
      </c>
      <c r="J80" t="s">
        <v>146</v>
      </c>
      <c r="K80" t="s">
        <v>3881</v>
      </c>
      <c r="L80" t="s">
        <v>3881</v>
      </c>
      <c r="M80" t="s">
        <v>3881</v>
      </c>
      <c r="N80" t="s">
        <v>3881</v>
      </c>
      <c r="O80" t="s">
        <v>9</v>
      </c>
      <c r="P80" t="s">
        <v>3881</v>
      </c>
      <c r="Q80" t="s">
        <v>3881</v>
      </c>
      <c r="R80" t="s">
        <v>603</v>
      </c>
      <c r="S80" t="s">
        <v>3881</v>
      </c>
      <c r="T80" t="s">
        <v>3930</v>
      </c>
      <c r="U80" t="s">
        <v>3930</v>
      </c>
      <c r="V80" t="s">
        <v>3881</v>
      </c>
      <c r="W80" t="s">
        <v>3881</v>
      </c>
      <c r="X80" t="s">
        <v>3881</v>
      </c>
      <c r="Y80" t="s">
        <v>3881</v>
      </c>
      <c r="Z80" t="s">
        <v>135</v>
      </c>
      <c r="AA80" t="s">
        <v>3930</v>
      </c>
      <c r="AB80" t="s">
        <v>136</v>
      </c>
      <c r="AC80" t="s">
        <v>3930</v>
      </c>
      <c r="AD80" t="s">
        <v>3908</v>
      </c>
      <c r="AE80" t="s">
        <v>3930</v>
      </c>
      <c r="AF80" t="s">
        <v>3930</v>
      </c>
      <c r="AG80" t="s">
        <v>3930</v>
      </c>
      <c r="AH80" t="s">
        <v>3930</v>
      </c>
      <c r="AI80" t="s">
        <v>1491</v>
      </c>
      <c r="AJ80" t="s">
        <v>138</v>
      </c>
      <c r="AK80" t="s">
        <v>102</v>
      </c>
      <c r="AL80" t="s">
        <v>3930</v>
      </c>
      <c r="AM80" t="s">
        <v>3930</v>
      </c>
      <c r="AN80" t="s">
        <v>3930</v>
      </c>
      <c r="AO80" t="s">
        <v>3930</v>
      </c>
      <c r="AP80" t="s">
        <v>3930</v>
      </c>
      <c r="AQ80" t="s">
        <v>3930</v>
      </c>
      <c r="AR80" t="s">
        <v>100</v>
      </c>
      <c r="AS80" t="s">
        <v>392</v>
      </c>
    </row>
    <row r="81" spans="1:45">
      <c r="A81" s="1" t="s">
        <v>3702</v>
      </c>
      <c r="B81" s="1" t="s">
        <v>3703</v>
      </c>
      <c r="C81" s="1" t="s">
        <v>3890</v>
      </c>
      <c r="D81" s="1">
        <v>2019</v>
      </c>
      <c r="F81" s="1" t="s">
        <v>3930</v>
      </c>
      <c r="G81" s="1" t="s">
        <v>3930</v>
      </c>
      <c r="H81" t="s">
        <v>129</v>
      </c>
      <c r="I81" t="s">
        <v>1</v>
      </c>
      <c r="J81" t="s">
        <v>146</v>
      </c>
      <c r="K81" t="s">
        <v>3881</v>
      </c>
      <c r="L81" t="s">
        <v>3881</v>
      </c>
      <c r="M81" t="s">
        <v>3881</v>
      </c>
      <c r="N81" t="s">
        <v>3881</v>
      </c>
      <c r="O81" t="s">
        <v>9</v>
      </c>
      <c r="P81" t="s">
        <v>3881</v>
      </c>
      <c r="Q81" t="s">
        <v>3881</v>
      </c>
      <c r="R81" t="s">
        <v>603</v>
      </c>
      <c r="S81" t="s">
        <v>3881</v>
      </c>
      <c r="T81" t="s">
        <v>3930</v>
      </c>
      <c r="U81" t="s">
        <v>3930</v>
      </c>
      <c r="V81" t="s">
        <v>3881</v>
      </c>
      <c r="W81" t="s">
        <v>3881</v>
      </c>
      <c r="X81" t="s">
        <v>3881</v>
      </c>
      <c r="Y81" t="s">
        <v>3881</v>
      </c>
      <c r="Z81" t="s">
        <v>135</v>
      </c>
      <c r="AA81" t="s">
        <v>3930</v>
      </c>
      <c r="AB81" t="s">
        <v>136</v>
      </c>
      <c r="AC81" t="s">
        <v>3930</v>
      </c>
      <c r="AD81" t="s">
        <v>3908</v>
      </c>
      <c r="AE81" t="s">
        <v>3930</v>
      </c>
      <c r="AF81" t="s">
        <v>3930</v>
      </c>
      <c r="AG81" t="s">
        <v>3930</v>
      </c>
      <c r="AH81" t="s">
        <v>3930</v>
      </c>
      <c r="AI81" t="s">
        <v>1491</v>
      </c>
      <c r="AJ81" t="s">
        <v>138</v>
      </c>
      <c r="AK81" t="s">
        <v>102</v>
      </c>
      <c r="AL81" t="s">
        <v>3930</v>
      </c>
      <c r="AM81" t="s">
        <v>3930</v>
      </c>
      <c r="AN81" t="s">
        <v>3930</v>
      </c>
      <c r="AO81" t="s">
        <v>3930</v>
      </c>
      <c r="AP81" t="s">
        <v>3930</v>
      </c>
      <c r="AQ81" t="s">
        <v>3930</v>
      </c>
      <c r="AR81" t="s">
        <v>100</v>
      </c>
      <c r="AS81" t="s">
        <v>392</v>
      </c>
    </row>
    <row r="82" spans="1:45">
      <c r="A82" s="1" t="s">
        <v>3704</v>
      </c>
      <c r="B82" s="1" t="s">
        <v>3705</v>
      </c>
      <c r="C82" s="1" t="s">
        <v>3891</v>
      </c>
      <c r="D82" s="1">
        <v>2019</v>
      </c>
      <c r="F82" s="1" t="s">
        <v>3930</v>
      </c>
      <c r="G82" s="1" t="s">
        <v>3930</v>
      </c>
      <c r="H82" t="s">
        <v>129</v>
      </c>
      <c r="I82" t="s">
        <v>1</v>
      </c>
      <c r="J82" t="s">
        <v>146</v>
      </c>
      <c r="K82" t="s">
        <v>3881</v>
      </c>
      <c r="L82" t="s">
        <v>3881</v>
      </c>
      <c r="M82" t="s">
        <v>3881</v>
      </c>
      <c r="N82" t="s">
        <v>3881</v>
      </c>
      <c r="O82" t="s">
        <v>9</v>
      </c>
      <c r="P82" t="s">
        <v>3881</v>
      </c>
      <c r="Q82" t="s">
        <v>3881</v>
      </c>
      <c r="R82" t="s">
        <v>603</v>
      </c>
      <c r="S82" t="s">
        <v>3881</v>
      </c>
      <c r="T82" t="s">
        <v>3930</v>
      </c>
      <c r="U82" t="s">
        <v>3930</v>
      </c>
      <c r="V82" t="s">
        <v>3881</v>
      </c>
      <c r="W82" t="s">
        <v>3881</v>
      </c>
      <c r="X82" t="s">
        <v>3881</v>
      </c>
      <c r="Y82" t="s">
        <v>3881</v>
      </c>
      <c r="Z82" t="s">
        <v>135</v>
      </c>
      <c r="AA82" t="s">
        <v>3930</v>
      </c>
      <c r="AB82" t="s">
        <v>136</v>
      </c>
      <c r="AC82" t="s">
        <v>3930</v>
      </c>
      <c r="AD82" t="s">
        <v>3908</v>
      </c>
      <c r="AE82" t="s">
        <v>3930</v>
      </c>
      <c r="AF82" t="s">
        <v>3930</v>
      </c>
      <c r="AG82" t="s">
        <v>3930</v>
      </c>
      <c r="AH82" t="s">
        <v>3930</v>
      </c>
      <c r="AI82" t="s">
        <v>1491</v>
      </c>
      <c r="AJ82" t="s">
        <v>138</v>
      </c>
      <c r="AK82" t="s">
        <v>102</v>
      </c>
      <c r="AL82" t="s">
        <v>3930</v>
      </c>
      <c r="AM82" t="s">
        <v>3930</v>
      </c>
      <c r="AN82" t="s">
        <v>3930</v>
      </c>
      <c r="AO82" t="s">
        <v>3930</v>
      </c>
      <c r="AP82" t="s">
        <v>3930</v>
      </c>
      <c r="AQ82" t="s">
        <v>3930</v>
      </c>
      <c r="AR82" t="s">
        <v>100</v>
      </c>
      <c r="AS82" t="s">
        <v>392</v>
      </c>
    </row>
    <row r="83" spans="1:45">
      <c r="A83" s="1" t="s">
        <v>3706</v>
      </c>
      <c r="B83" s="1" t="s">
        <v>3707</v>
      </c>
      <c r="C83" s="1" t="s">
        <v>3888</v>
      </c>
      <c r="D83" s="1">
        <v>2019</v>
      </c>
      <c r="F83" s="1" t="s">
        <v>3930</v>
      </c>
      <c r="G83" s="1" t="s">
        <v>3930</v>
      </c>
      <c r="H83" t="s">
        <v>129</v>
      </c>
      <c r="I83" t="s">
        <v>0</v>
      </c>
      <c r="J83" t="s">
        <v>146</v>
      </c>
      <c r="K83" t="s">
        <v>3881</v>
      </c>
      <c r="L83" t="s">
        <v>3881</v>
      </c>
      <c r="M83" t="s">
        <v>3881</v>
      </c>
      <c r="N83" t="s">
        <v>3881</v>
      </c>
      <c r="O83" t="s">
        <v>9</v>
      </c>
      <c r="P83" t="s">
        <v>3881</v>
      </c>
      <c r="Q83" t="s">
        <v>3881</v>
      </c>
      <c r="R83" t="s">
        <v>603</v>
      </c>
      <c r="S83" t="s">
        <v>3881</v>
      </c>
      <c r="T83" t="s">
        <v>3930</v>
      </c>
      <c r="U83" t="s">
        <v>3930</v>
      </c>
      <c r="V83" t="s">
        <v>3881</v>
      </c>
      <c r="W83" t="s">
        <v>3881</v>
      </c>
      <c r="X83" t="s">
        <v>3881</v>
      </c>
      <c r="Y83" t="s">
        <v>3881</v>
      </c>
      <c r="Z83" t="s">
        <v>135</v>
      </c>
      <c r="AA83" t="s">
        <v>3930</v>
      </c>
      <c r="AB83" t="s">
        <v>136</v>
      </c>
      <c r="AC83" t="s">
        <v>3930</v>
      </c>
      <c r="AD83" t="s">
        <v>3908</v>
      </c>
      <c r="AE83" t="s">
        <v>3930</v>
      </c>
      <c r="AF83" t="s">
        <v>3930</v>
      </c>
      <c r="AG83" t="s">
        <v>3930</v>
      </c>
      <c r="AH83" t="s">
        <v>3930</v>
      </c>
      <c r="AI83" t="s">
        <v>1489</v>
      </c>
      <c r="AJ83" t="s">
        <v>138</v>
      </c>
      <c r="AK83" t="s">
        <v>3930</v>
      </c>
      <c r="AL83" t="s">
        <v>3930</v>
      </c>
      <c r="AM83" t="s">
        <v>3930</v>
      </c>
      <c r="AN83" t="s">
        <v>3930</v>
      </c>
      <c r="AO83" t="s">
        <v>3930</v>
      </c>
      <c r="AP83" t="s">
        <v>3930</v>
      </c>
      <c r="AQ83" t="s">
        <v>3930</v>
      </c>
      <c r="AR83" t="s">
        <v>100</v>
      </c>
      <c r="AS83" t="s">
        <v>392</v>
      </c>
    </row>
    <row r="84" spans="1:45">
      <c r="A84" s="1" t="s">
        <v>3708</v>
      </c>
      <c r="B84" s="1" t="s">
        <v>3709</v>
      </c>
      <c r="C84" s="1" t="s">
        <v>3892</v>
      </c>
      <c r="D84" s="1">
        <v>2019</v>
      </c>
      <c r="F84" s="1" t="s">
        <v>3930</v>
      </c>
      <c r="G84" s="1" t="s">
        <v>3930</v>
      </c>
      <c r="H84" t="s">
        <v>129</v>
      </c>
      <c r="I84" t="s">
        <v>0</v>
      </c>
      <c r="J84" t="s">
        <v>146</v>
      </c>
      <c r="K84" t="s">
        <v>3881</v>
      </c>
      <c r="L84" t="s">
        <v>3881</v>
      </c>
      <c r="M84" t="s">
        <v>3881</v>
      </c>
      <c r="N84" t="s">
        <v>3881</v>
      </c>
      <c r="O84" t="s">
        <v>9</v>
      </c>
      <c r="P84" t="s">
        <v>3881</v>
      </c>
      <c r="Q84" t="s">
        <v>3881</v>
      </c>
      <c r="R84" t="s">
        <v>603</v>
      </c>
      <c r="S84" t="s">
        <v>3881</v>
      </c>
      <c r="T84" t="s">
        <v>3930</v>
      </c>
      <c r="U84" t="s">
        <v>3930</v>
      </c>
      <c r="V84" t="s">
        <v>3881</v>
      </c>
      <c r="W84" t="s">
        <v>3881</v>
      </c>
      <c r="X84" t="s">
        <v>3881</v>
      </c>
      <c r="Y84" t="s">
        <v>3881</v>
      </c>
      <c r="Z84" t="s">
        <v>135</v>
      </c>
      <c r="AA84" t="s">
        <v>3930</v>
      </c>
      <c r="AB84" t="s">
        <v>136</v>
      </c>
      <c r="AC84" t="s">
        <v>3930</v>
      </c>
      <c r="AD84" t="s">
        <v>3908</v>
      </c>
      <c r="AE84" t="s">
        <v>3930</v>
      </c>
      <c r="AF84" t="s">
        <v>3930</v>
      </c>
      <c r="AG84" t="s">
        <v>3930</v>
      </c>
      <c r="AH84" t="s">
        <v>3930</v>
      </c>
      <c r="AI84" t="s">
        <v>1489</v>
      </c>
      <c r="AJ84" t="s">
        <v>138</v>
      </c>
      <c r="AK84" t="s">
        <v>3930</v>
      </c>
      <c r="AL84" t="s">
        <v>3930</v>
      </c>
      <c r="AM84" t="s">
        <v>3930</v>
      </c>
      <c r="AN84" t="s">
        <v>3930</v>
      </c>
      <c r="AO84" t="s">
        <v>3930</v>
      </c>
      <c r="AP84" t="s">
        <v>3930</v>
      </c>
      <c r="AQ84" t="s">
        <v>3930</v>
      </c>
      <c r="AR84" t="s">
        <v>100</v>
      </c>
      <c r="AS84" t="s">
        <v>392</v>
      </c>
    </row>
    <row r="85" spans="1:45">
      <c r="A85" s="1" t="s">
        <v>3710</v>
      </c>
      <c r="B85" s="1" t="s">
        <v>3711</v>
      </c>
      <c r="C85" s="1" t="s">
        <v>3890</v>
      </c>
      <c r="D85" s="1">
        <v>2019</v>
      </c>
      <c r="F85" s="1" t="s">
        <v>3930</v>
      </c>
      <c r="G85" s="1" t="s">
        <v>3930</v>
      </c>
      <c r="H85" t="s">
        <v>129</v>
      </c>
      <c r="I85" t="s">
        <v>1</v>
      </c>
      <c r="J85" t="s">
        <v>146</v>
      </c>
      <c r="K85" t="s">
        <v>3881</v>
      </c>
      <c r="L85" t="s">
        <v>3881</v>
      </c>
      <c r="M85" t="s">
        <v>3881</v>
      </c>
      <c r="N85" t="s">
        <v>3881</v>
      </c>
      <c r="O85" t="s">
        <v>9</v>
      </c>
      <c r="P85" t="s">
        <v>3881</v>
      </c>
      <c r="Q85" t="s">
        <v>3881</v>
      </c>
      <c r="R85" t="s">
        <v>603</v>
      </c>
      <c r="S85" t="s">
        <v>3881</v>
      </c>
      <c r="T85" t="s">
        <v>3930</v>
      </c>
      <c r="U85" t="s">
        <v>3930</v>
      </c>
      <c r="V85" t="s">
        <v>3881</v>
      </c>
      <c r="W85" t="s">
        <v>3881</v>
      </c>
      <c r="X85" t="s">
        <v>3881</v>
      </c>
      <c r="Y85" t="s">
        <v>3881</v>
      </c>
      <c r="Z85" t="s">
        <v>135</v>
      </c>
      <c r="AA85" t="s">
        <v>3930</v>
      </c>
      <c r="AB85" t="s">
        <v>136</v>
      </c>
      <c r="AC85" t="s">
        <v>3930</v>
      </c>
      <c r="AD85" t="s">
        <v>3908</v>
      </c>
      <c r="AE85" t="s">
        <v>3930</v>
      </c>
      <c r="AF85" t="s">
        <v>3930</v>
      </c>
      <c r="AG85" t="s">
        <v>3930</v>
      </c>
      <c r="AH85" t="s">
        <v>3930</v>
      </c>
      <c r="AI85" t="s">
        <v>1489</v>
      </c>
      <c r="AJ85" t="s">
        <v>138</v>
      </c>
      <c r="AK85" t="s">
        <v>3930</v>
      </c>
      <c r="AL85" t="s">
        <v>3930</v>
      </c>
      <c r="AM85" t="s">
        <v>3930</v>
      </c>
      <c r="AN85" t="s">
        <v>3930</v>
      </c>
      <c r="AO85" t="s">
        <v>3930</v>
      </c>
      <c r="AP85" t="s">
        <v>3930</v>
      </c>
      <c r="AQ85" t="s">
        <v>3930</v>
      </c>
      <c r="AR85" t="s">
        <v>100</v>
      </c>
      <c r="AS85" t="s">
        <v>392</v>
      </c>
    </row>
    <row r="86" spans="1:45">
      <c r="A86" s="1" t="s">
        <v>3678</v>
      </c>
      <c r="B86" s="1" t="s">
        <v>3679</v>
      </c>
      <c r="C86" s="1" t="s">
        <v>3892</v>
      </c>
      <c r="D86" s="1">
        <v>2019</v>
      </c>
      <c r="F86" s="1" t="s">
        <v>3930</v>
      </c>
      <c r="G86" s="1" t="s">
        <v>3930</v>
      </c>
      <c r="H86" t="s">
        <v>129</v>
      </c>
      <c r="I86" t="s">
        <v>0</v>
      </c>
      <c r="J86" t="s">
        <v>146</v>
      </c>
      <c r="K86" t="s">
        <v>3881</v>
      </c>
      <c r="L86" t="s">
        <v>3881</v>
      </c>
      <c r="M86" t="s">
        <v>3881</v>
      </c>
      <c r="N86" t="s">
        <v>3881</v>
      </c>
      <c r="O86" t="s">
        <v>9</v>
      </c>
      <c r="P86" t="s">
        <v>3881</v>
      </c>
      <c r="Q86" t="s">
        <v>3881</v>
      </c>
      <c r="R86" t="s">
        <v>3881</v>
      </c>
      <c r="S86" t="s">
        <v>3881</v>
      </c>
      <c r="T86" t="s">
        <v>3930</v>
      </c>
      <c r="U86" t="s">
        <v>3930</v>
      </c>
      <c r="V86" t="s">
        <v>3881</v>
      </c>
      <c r="W86" t="s">
        <v>3881</v>
      </c>
      <c r="X86" t="s">
        <v>3881</v>
      </c>
      <c r="Y86" t="s">
        <v>3881</v>
      </c>
      <c r="Z86" t="s">
        <v>135</v>
      </c>
      <c r="AA86" t="s">
        <v>3930</v>
      </c>
      <c r="AB86" t="s">
        <v>136</v>
      </c>
      <c r="AC86" t="s">
        <v>3930</v>
      </c>
      <c r="AD86" t="s">
        <v>3908</v>
      </c>
      <c r="AE86" t="s">
        <v>3930</v>
      </c>
      <c r="AF86" t="s">
        <v>3930</v>
      </c>
      <c r="AG86" t="s">
        <v>3930</v>
      </c>
      <c r="AH86" t="s">
        <v>3930</v>
      </c>
      <c r="AI86" t="s">
        <v>1491</v>
      </c>
      <c r="AJ86" t="s">
        <v>138</v>
      </c>
      <c r="AK86" t="s">
        <v>102</v>
      </c>
      <c r="AL86" t="s">
        <v>3930</v>
      </c>
      <c r="AM86" t="s">
        <v>3930</v>
      </c>
      <c r="AN86" t="s">
        <v>3930</v>
      </c>
      <c r="AO86" t="s">
        <v>3930</v>
      </c>
      <c r="AP86" t="s">
        <v>3930</v>
      </c>
      <c r="AQ86" t="s">
        <v>3930</v>
      </c>
      <c r="AR86" t="s">
        <v>100</v>
      </c>
      <c r="AS86" t="s">
        <v>392</v>
      </c>
    </row>
    <row r="87" spans="1:45">
      <c r="A87" s="1" t="s">
        <v>3680</v>
      </c>
      <c r="B87" s="1" t="s">
        <v>3681</v>
      </c>
      <c r="C87" s="1" t="s">
        <v>3890</v>
      </c>
      <c r="D87" s="1">
        <v>2019</v>
      </c>
      <c r="F87" s="1" t="s">
        <v>3930</v>
      </c>
      <c r="G87" s="1" t="s">
        <v>3930</v>
      </c>
      <c r="H87" t="s">
        <v>129</v>
      </c>
      <c r="I87" t="s">
        <v>1</v>
      </c>
      <c r="J87" t="s">
        <v>146</v>
      </c>
      <c r="K87" t="s">
        <v>3881</v>
      </c>
      <c r="L87" t="s">
        <v>3881</v>
      </c>
      <c r="M87" t="s">
        <v>3881</v>
      </c>
      <c r="N87" t="s">
        <v>3881</v>
      </c>
      <c r="O87" t="s">
        <v>9</v>
      </c>
      <c r="P87" t="s">
        <v>3881</v>
      </c>
      <c r="Q87" t="s">
        <v>3881</v>
      </c>
      <c r="R87" t="s">
        <v>3881</v>
      </c>
      <c r="S87" t="s">
        <v>3881</v>
      </c>
      <c r="T87" t="s">
        <v>3930</v>
      </c>
      <c r="U87" t="s">
        <v>3930</v>
      </c>
      <c r="V87" t="s">
        <v>3881</v>
      </c>
      <c r="W87" t="s">
        <v>3881</v>
      </c>
      <c r="X87" t="s">
        <v>3881</v>
      </c>
      <c r="Y87" t="s">
        <v>3881</v>
      </c>
      <c r="Z87" t="s">
        <v>135</v>
      </c>
      <c r="AA87" t="s">
        <v>3930</v>
      </c>
      <c r="AB87" t="s">
        <v>136</v>
      </c>
      <c r="AC87" t="s">
        <v>3930</v>
      </c>
      <c r="AD87" t="s">
        <v>3908</v>
      </c>
      <c r="AE87" t="s">
        <v>3930</v>
      </c>
      <c r="AF87" t="s">
        <v>3930</v>
      </c>
      <c r="AG87" t="s">
        <v>3930</v>
      </c>
      <c r="AH87" t="s">
        <v>3930</v>
      </c>
      <c r="AI87" t="s">
        <v>1491</v>
      </c>
      <c r="AJ87" t="s">
        <v>138</v>
      </c>
      <c r="AK87" t="s">
        <v>102</v>
      </c>
      <c r="AL87" t="s">
        <v>3930</v>
      </c>
      <c r="AM87" t="s">
        <v>3930</v>
      </c>
      <c r="AN87" t="s">
        <v>3930</v>
      </c>
      <c r="AO87" t="s">
        <v>3930</v>
      </c>
      <c r="AP87" t="s">
        <v>3930</v>
      </c>
      <c r="AQ87" t="s">
        <v>3930</v>
      </c>
      <c r="AR87" t="s">
        <v>100</v>
      </c>
      <c r="AS87" t="s">
        <v>392</v>
      </c>
    </row>
    <row r="88" spans="1:45">
      <c r="A88" s="1" t="s">
        <v>3682</v>
      </c>
      <c r="B88" s="1" t="s">
        <v>3683</v>
      </c>
      <c r="C88" s="1" t="s">
        <v>3891</v>
      </c>
      <c r="D88" s="1">
        <v>2019</v>
      </c>
      <c r="F88" s="1" t="s">
        <v>3930</v>
      </c>
      <c r="G88" s="1" t="s">
        <v>3930</v>
      </c>
      <c r="H88" t="s">
        <v>129</v>
      </c>
      <c r="I88" t="s">
        <v>1</v>
      </c>
      <c r="J88" t="s">
        <v>146</v>
      </c>
      <c r="K88" t="s">
        <v>3881</v>
      </c>
      <c r="L88" t="s">
        <v>3881</v>
      </c>
      <c r="M88" t="s">
        <v>3881</v>
      </c>
      <c r="N88" t="s">
        <v>3881</v>
      </c>
      <c r="O88" t="s">
        <v>9</v>
      </c>
      <c r="P88" t="s">
        <v>3881</v>
      </c>
      <c r="Q88" t="s">
        <v>3881</v>
      </c>
      <c r="R88" t="s">
        <v>3881</v>
      </c>
      <c r="S88" t="s">
        <v>3881</v>
      </c>
      <c r="T88" t="s">
        <v>3930</v>
      </c>
      <c r="U88" t="s">
        <v>3930</v>
      </c>
      <c r="V88" t="s">
        <v>3881</v>
      </c>
      <c r="W88" t="s">
        <v>3881</v>
      </c>
      <c r="X88" t="s">
        <v>3881</v>
      </c>
      <c r="Y88" t="s">
        <v>3881</v>
      </c>
      <c r="Z88" t="s">
        <v>135</v>
      </c>
      <c r="AA88" t="s">
        <v>3930</v>
      </c>
      <c r="AB88" t="s">
        <v>136</v>
      </c>
      <c r="AC88" t="s">
        <v>3930</v>
      </c>
      <c r="AD88" t="s">
        <v>3908</v>
      </c>
      <c r="AE88" t="s">
        <v>3930</v>
      </c>
      <c r="AF88" t="s">
        <v>3930</v>
      </c>
      <c r="AG88" t="s">
        <v>3930</v>
      </c>
      <c r="AH88" t="s">
        <v>3930</v>
      </c>
      <c r="AI88" t="s">
        <v>1491</v>
      </c>
      <c r="AJ88" t="s">
        <v>138</v>
      </c>
      <c r="AK88" t="s">
        <v>102</v>
      </c>
      <c r="AL88" t="s">
        <v>3930</v>
      </c>
      <c r="AM88" t="s">
        <v>3930</v>
      </c>
      <c r="AN88" t="s">
        <v>3930</v>
      </c>
      <c r="AO88" t="s">
        <v>3930</v>
      </c>
      <c r="AP88" t="s">
        <v>3930</v>
      </c>
      <c r="AQ88" t="s">
        <v>3930</v>
      </c>
      <c r="AR88" t="s">
        <v>100</v>
      </c>
      <c r="AS88" t="s">
        <v>392</v>
      </c>
    </row>
    <row r="89" spans="1:45">
      <c r="A89" s="1" t="s">
        <v>3684</v>
      </c>
      <c r="B89" s="1" t="s">
        <v>3685</v>
      </c>
      <c r="C89" s="1" t="s">
        <v>3892</v>
      </c>
      <c r="D89" s="1">
        <v>2019</v>
      </c>
      <c r="F89" s="1" t="s">
        <v>3930</v>
      </c>
      <c r="G89" s="1" t="s">
        <v>3930</v>
      </c>
      <c r="H89" t="s">
        <v>129</v>
      </c>
      <c r="I89" t="s">
        <v>0</v>
      </c>
      <c r="J89" t="s">
        <v>146</v>
      </c>
      <c r="K89" t="s">
        <v>3881</v>
      </c>
      <c r="L89" t="s">
        <v>3881</v>
      </c>
      <c r="M89" t="s">
        <v>3881</v>
      </c>
      <c r="N89" t="s">
        <v>3881</v>
      </c>
      <c r="O89" t="s">
        <v>9</v>
      </c>
      <c r="P89" t="s">
        <v>3881</v>
      </c>
      <c r="Q89" t="s">
        <v>3881</v>
      </c>
      <c r="R89" t="s">
        <v>3881</v>
      </c>
      <c r="S89" t="s">
        <v>3881</v>
      </c>
      <c r="T89" t="s">
        <v>3930</v>
      </c>
      <c r="U89" t="s">
        <v>3930</v>
      </c>
      <c r="V89" t="s">
        <v>3881</v>
      </c>
      <c r="W89" t="s">
        <v>3881</v>
      </c>
      <c r="X89" t="s">
        <v>3881</v>
      </c>
      <c r="Y89" t="s">
        <v>3881</v>
      </c>
      <c r="Z89" t="s">
        <v>135</v>
      </c>
      <c r="AA89" t="s">
        <v>3930</v>
      </c>
      <c r="AB89" t="s">
        <v>136</v>
      </c>
      <c r="AC89" t="s">
        <v>3930</v>
      </c>
      <c r="AD89" t="s">
        <v>3908</v>
      </c>
      <c r="AE89" t="s">
        <v>3930</v>
      </c>
      <c r="AF89" t="s">
        <v>3930</v>
      </c>
      <c r="AG89" t="s">
        <v>3930</v>
      </c>
      <c r="AH89" t="s">
        <v>3930</v>
      </c>
      <c r="AI89" t="s">
        <v>1489</v>
      </c>
      <c r="AJ89" t="s">
        <v>138</v>
      </c>
      <c r="AK89" t="s">
        <v>102</v>
      </c>
      <c r="AL89" t="s">
        <v>3930</v>
      </c>
      <c r="AM89" t="s">
        <v>3930</v>
      </c>
      <c r="AN89" t="s">
        <v>3930</v>
      </c>
      <c r="AO89" t="s">
        <v>3930</v>
      </c>
      <c r="AP89" t="s">
        <v>3930</v>
      </c>
      <c r="AQ89" t="s">
        <v>3930</v>
      </c>
      <c r="AR89" t="s">
        <v>100</v>
      </c>
      <c r="AS89" t="s">
        <v>392</v>
      </c>
    </row>
    <row r="90" spans="1:45">
      <c r="A90" s="1" t="s">
        <v>3686</v>
      </c>
      <c r="B90" s="1" t="s">
        <v>3687</v>
      </c>
      <c r="C90" s="1" t="s">
        <v>3890</v>
      </c>
      <c r="D90" s="1">
        <v>2019</v>
      </c>
      <c r="F90" s="1" t="s">
        <v>3930</v>
      </c>
      <c r="G90" s="1" t="s">
        <v>3930</v>
      </c>
      <c r="H90" t="s">
        <v>129</v>
      </c>
      <c r="I90" t="s">
        <v>1</v>
      </c>
      <c r="J90" t="s">
        <v>146</v>
      </c>
      <c r="K90" t="s">
        <v>3881</v>
      </c>
      <c r="L90" t="s">
        <v>3881</v>
      </c>
      <c r="M90" t="s">
        <v>3881</v>
      </c>
      <c r="N90" t="s">
        <v>3881</v>
      </c>
      <c r="O90" t="s">
        <v>9</v>
      </c>
      <c r="P90" t="s">
        <v>3881</v>
      </c>
      <c r="Q90" t="s">
        <v>3881</v>
      </c>
      <c r="R90" t="s">
        <v>3881</v>
      </c>
      <c r="S90" t="s">
        <v>3881</v>
      </c>
      <c r="T90" t="s">
        <v>3930</v>
      </c>
      <c r="U90" t="s">
        <v>3930</v>
      </c>
      <c r="V90" t="s">
        <v>3881</v>
      </c>
      <c r="W90" t="s">
        <v>3881</v>
      </c>
      <c r="X90" t="s">
        <v>3881</v>
      </c>
      <c r="Y90" t="s">
        <v>3881</v>
      </c>
      <c r="Z90" t="s">
        <v>135</v>
      </c>
      <c r="AA90" t="s">
        <v>3930</v>
      </c>
      <c r="AB90" t="s">
        <v>136</v>
      </c>
      <c r="AC90" t="s">
        <v>3930</v>
      </c>
      <c r="AD90" t="s">
        <v>3908</v>
      </c>
      <c r="AE90" t="s">
        <v>3930</v>
      </c>
      <c r="AF90" t="s">
        <v>3930</v>
      </c>
      <c r="AG90" t="s">
        <v>3930</v>
      </c>
      <c r="AH90" t="s">
        <v>3930</v>
      </c>
      <c r="AI90" t="s">
        <v>1489</v>
      </c>
      <c r="AJ90" t="s">
        <v>138</v>
      </c>
      <c r="AK90" t="s">
        <v>102</v>
      </c>
      <c r="AL90" t="s">
        <v>3930</v>
      </c>
      <c r="AM90" t="s">
        <v>3930</v>
      </c>
      <c r="AN90" t="s">
        <v>3930</v>
      </c>
      <c r="AO90" t="s">
        <v>3930</v>
      </c>
      <c r="AP90" t="s">
        <v>3930</v>
      </c>
      <c r="AQ90" t="s">
        <v>3930</v>
      </c>
      <c r="AR90" t="s">
        <v>100</v>
      </c>
      <c r="AS90" t="s">
        <v>392</v>
      </c>
    </row>
    <row r="91" spans="1:45">
      <c r="A91" s="1" t="s">
        <v>3662</v>
      </c>
      <c r="B91" s="1" t="s">
        <v>3663</v>
      </c>
      <c r="C91" s="1" t="s">
        <v>3888</v>
      </c>
      <c r="D91" s="1">
        <v>2019</v>
      </c>
      <c r="F91" s="1" t="s">
        <v>3930</v>
      </c>
      <c r="G91" s="1" t="s">
        <v>3930</v>
      </c>
      <c r="H91" t="s">
        <v>129</v>
      </c>
      <c r="I91" t="s">
        <v>0</v>
      </c>
      <c r="J91" t="s">
        <v>7</v>
      </c>
      <c r="K91" t="s">
        <v>3881</v>
      </c>
      <c r="L91" t="s">
        <v>3881</v>
      </c>
      <c r="M91" t="s">
        <v>3881</v>
      </c>
      <c r="N91" t="s">
        <v>3881</v>
      </c>
      <c r="O91" t="s">
        <v>9</v>
      </c>
      <c r="P91" t="s">
        <v>3881</v>
      </c>
      <c r="Q91" t="s">
        <v>3881</v>
      </c>
      <c r="R91" t="s">
        <v>603</v>
      </c>
      <c r="S91" t="s">
        <v>3881</v>
      </c>
      <c r="T91" t="s">
        <v>3930</v>
      </c>
      <c r="U91" t="s">
        <v>3930</v>
      </c>
      <c r="V91" t="s">
        <v>3881</v>
      </c>
      <c r="W91" t="s">
        <v>3881</v>
      </c>
      <c r="X91" t="s">
        <v>3881</v>
      </c>
      <c r="Y91" t="s">
        <v>3881</v>
      </c>
      <c r="Z91" t="s">
        <v>135</v>
      </c>
      <c r="AA91" t="s">
        <v>3930</v>
      </c>
      <c r="AB91" t="s">
        <v>136</v>
      </c>
      <c r="AC91" t="s">
        <v>3930</v>
      </c>
      <c r="AD91" t="s">
        <v>3908</v>
      </c>
      <c r="AE91" t="s">
        <v>1279</v>
      </c>
      <c r="AF91" t="s">
        <v>3930</v>
      </c>
      <c r="AG91" t="s">
        <v>3930</v>
      </c>
      <c r="AH91" t="s">
        <v>3930</v>
      </c>
      <c r="AI91" t="s">
        <v>1489</v>
      </c>
      <c r="AJ91" t="s">
        <v>138</v>
      </c>
      <c r="AK91" t="s">
        <v>102</v>
      </c>
      <c r="AL91" t="s">
        <v>3930</v>
      </c>
      <c r="AM91" t="s">
        <v>3930</v>
      </c>
      <c r="AN91" t="s">
        <v>3930</v>
      </c>
      <c r="AO91" t="s">
        <v>3930</v>
      </c>
      <c r="AP91" t="s">
        <v>3930</v>
      </c>
      <c r="AQ91" t="s">
        <v>3930</v>
      </c>
      <c r="AR91" t="s">
        <v>100</v>
      </c>
      <c r="AS91" t="s">
        <v>392</v>
      </c>
    </row>
    <row r="92" spans="1:45">
      <c r="A92" s="1" t="s">
        <v>3664</v>
      </c>
      <c r="B92" s="1" t="s">
        <v>3665</v>
      </c>
      <c r="C92" s="1" t="s">
        <v>3892</v>
      </c>
      <c r="D92" s="1">
        <v>2019</v>
      </c>
      <c r="F92" s="1" t="s">
        <v>3930</v>
      </c>
      <c r="G92" s="1" t="s">
        <v>3930</v>
      </c>
      <c r="H92" t="s">
        <v>129</v>
      </c>
      <c r="I92" t="s">
        <v>0</v>
      </c>
      <c r="J92" t="s">
        <v>7</v>
      </c>
      <c r="K92" t="s">
        <v>3881</v>
      </c>
      <c r="L92" t="s">
        <v>3881</v>
      </c>
      <c r="M92" t="s">
        <v>3881</v>
      </c>
      <c r="N92" t="s">
        <v>3881</v>
      </c>
      <c r="O92" t="s">
        <v>9</v>
      </c>
      <c r="P92" t="s">
        <v>3881</v>
      </c>
      <c r="Q92" t="s">
        <v>3881</v>
      </c>
      <c r="R92" t="s">
        <v>603</v>
      </c>
      <c r="S92" t="s">
        <v>3881</v>
      </c>
      <c r="T92" t="s">
        <v>3930</v>
      </c>
      <c r="U92" t="s">
        <v>3930</v>
      </c>
      <c r="V92" t="s">
        <v>3881</v>
      </c>
      <c r="W92" t="s">
        <v>3881</v>
      </c>
      <c r="X92" t="s">
        <v>3881</v>
      </c>
      <c r="Y92" t="s">
        <v>3881</v>
      </c>
      <c r="Z92" t="s">
        <v>135</v>
      </c>
      <c r="AA92" t="s">
        <v>3930</v>
      </c>
      <c r="AB92" t="s">
        <v>136</v>
      </c>
      <c r="AC92" t="s">
        <v>3930</v>
      </c>
      <c r="AD92" t="s">
        <v>3908</v>
      </c>
      <c r="AE92" t="s">
        <v>1279</v>
      </c>
      <c r="AF92" t="s">
        <v>3930</v>
      </c>
      <c r="AG92" t="s">
        <v>3930</v>
      </c>
      <c r="AH92" t="s">
        <v>3930</v>
      </c>
      <c r="AI92" t="s">
        <v>1489</v>
      </c>
      <c r="AJ92" t="s">
        <v>138</v>
      </c>
      <c r="AK92" t="s">
        <v>102</v>
      </c>
      <c r="AL92" t="s">
        <v>3930</v>
      </c>
      <c r="AM92" t="s">
        <v>3930</v>
      </c>
      <c r="AN92" t="s">
        <v>3930</v>
      </c>
      <c r="AO92" t="s">
        <v>3930</v>
      </c>
      <c r="AP92" t="s">
        <v>3930</v>
      </c>
      <c r="AQ92" t="s">
        <v>3930</v>
      </c>
      <c r="AR92" t="s">
        <v>100</v>
      </c>
      <c r="AS92" t="s">
        <v>392</v>
      </c>
    </row>
    <row r="93" spans="1:45">
      <c r="A93" s="1" t="s">
        <v>3666</v>
      </c>
      <c r="B93" s="1" t="s">
        <v>3667</v>
      </c>
      <c r="C93" s="1" t="s">
        <v>3890</v>
      </c>
      <c r="D93" s="1">
        <v>2019</v>
      </c>
      <c r="F93" s="1" t="s">
        <v>3930</v>
      </c>
      <c r="G93" s="1" t="s">
        <v>3930</v>
      </c>
      <c r="H93" t="s">
        <v>129</v>
      </c>
      <c r="I93" t="s">
        <v>1</v>
      </c>
      <c r="J93" t="s">
        <v>7</v>
      </c>
      <c r="K93" t="s">
        <v>3881</v>
      </c>
      <c r="L93" t="s">
        <v>3881</v>
      </c>
      <c r="M93" t="s">
        <v>3881</v>
      </c>
      <c r="N93" t="s">
        <v>3881</v>
      </c>
      <c r="O93" t="s">
        <v>9</v>
      </c>
      <c r="P93" t="s">
        <v>3881</v>
      </c>
      <c r="Q93" t="s">
        <v>3881</v>
      </c>
      <c r="R93" t="s">
        <v>603</v>
      </c>
      <c r="S93" t="s">
        <v>3881</v>
      </c>
      <c r="T93" t="s">
        <v>3930</v>
      </c>
      <c r="U93" t="s">
        <v>3930</v>
      </c>
      <c r="V93" t="s">
        <v>3881</v>
      </c>
      <c r="W93" t="s">
        <v>3881</v>
      </c>
      <c r="X93" t="s">
        <v>3881</v>
      </c>
      <c r="Y93" t="s">
        <v>3881</v>
      </c>
      <c r="Z93" t="s">
        <v>135</v>
      </c>
      <c r="AA93" t="s">
        <v>3930</v>
      </c>
      <c r="AB93" t="s">
        <v>136</v>
      </c>
      <c r="AC93" t="s">
        <v>3930</v>
      </c>
      <c r="AD93" t="s">
        <v>3908</v>
      </c>
      <c r="AE93" t="s">
        <v>1279</v>
      </c>
      <c r="AF93" t="s">
        <v>3930</v>
      </c>
      <c r="AG93" t="s">
        <v>3930</v>
      </c>
      <c r="AH93" t="s">
        <v>3930</v>
      </c>
      <c r="AI93" t="s">
        <v>1489</v>
      </c>
      <c r="AJ93" t="s">
        <v>138</v>
      </c>
      <c r="AK93" t="s">
        <v>102</v>
      </c>
      <c r="AL93" t="s">
        <v>3930</v>
      </c>
      <c r="AM93" t="s">
        <v>3930</v>
      </c>
      <c r="AN93" t="s">
        <v>3930</v>
      </c>
      <c r="AO93" t="s">
        <v>3930</v>
      </c>
      <c r="AP93" t="s">
        <v>3930</v>
      </c>
      <c r="AQ93" t="s">
        <v>3930</v>
      </c>
      <c r="AR93" t="s">
        <v>100</v>
      </c>
      <c r="AS93" t="s">
        <v>392</v>
      </c>
    </row>
    <row r="94" spans="1:45">
      <c r="A94" s="1" t="s">
        <v>3668</v>
      </c>
      <c r="B94" s="1" t="s">
        <v>3669</v>
      </c>
      <c r="C94" s="1" t="s">
        <v>3892</v>
      </c>
      <c r="D94" s="1">
        <v>2019</v>
      </c>
      <c r="F94" s="1" t="s">
        <v>3930</v>
      </c>
      <c r="G94" s="1" t="s">
        <v>3930</v>
      </c>
      <c r="H94" t="s">
        <v>129</v>
      </c>
      <c r="I94" t="s">
        <v>0</v>
      </c>
      <c r="J94" t="s">
        <v>7</v>
      </c>
      <c r="K94" t="s">
        <v>3881</v>
      </c>
      <c r="L94" t="s">
        <v>3881</v>
      </c>
      <c r="M94" t="s">
        <v>3881</v>
      </c>
      <c r="N94" t="s">
        <v>3881</v>
      </c>
      <c r="O94" t="s">
        <v>9</v>
      </c>
      <c r="P94" t="s">
        <v>3881</v>
      </c>
      <c r="Q94" t="s">
        <v>3881</v>
      </c>
      <c r="R94" t="s">
        <v>603</v>
      </c>
      <c r="S94" t="s">
        <v>3881</v>
      </c>
      <c r="T94" t="s">
        <v>3930</v>
      </c>
      <c r="U94" t="s">
        <v>3930</v>
      </c>
      <c r="V94" t="s">
        <v>3881</v>
      </c>
      <c r="W94" t="s">
        <v>3881</v>
      </c>
      <c r="X94" t="s">
        <v>3881</v>
      </c>
      <c r="Y94" t="s">
        <v>3881</v>
      </c>
      <c r="Z94" t="s">
        <v>135</v>
      </c>
      <c r="AA94" t="s">
        <v>3930</v>
      </c>
      <c r="AB94" t="s">
        <v>136</v>
      </c>
      <c r="AC94" t="s">
        <v>3930</v>
      </c>
      <c r="AD94" t="s">
        <v>3908</v>
      </c>
      <c r="AE94" t="s">
        <v>3930</v>
      </c>
      <c r="AF94" t="s">
        <v>3930</v>
      </c>
      <c r="AG94" t="s">
        <v>3930</v>
      </c>
      <c r="AH94" t="s">
        <v>3930</v>
      </c>
      <c r="AI94" t="s">
        <v>1491</v>
      </c>
      <c r="AJ94" t="s">
        <v>138</v>
      </c>
      <c r="AK94" t="s">
        <v>102</v>
      </c>
      <c r="AL94" t="s">
        <v>3930</v>
      </c>
      <c r="AM94" t="s">
        <v>3930</v>
      </c>
      <c r="AN94" t="s">
        <v>3930</v>
      </c>
      <c r="AO94" t="s">
        <v>3930</v>
      </c>
      <c r="AP94" t="s">
        <v>3930</v>
      </c>
      <c r="AQ94" t="s">
        <v>3930</v>
      </c>
      <c r="AR94" t="s">
        <v>100</v>
      </c>
      <c r="AS94" t="s">
        <v>392</v>
      </c>
    </row>
    <row r="95" spans="1:45">
      <c r="A95" s="1" t="s">
        <v>3670</v>
      </c>
      <c r="B95" s="1" t="s">
        <v>3671</v>
      </c>
      <c r="C95" s="1" t="s">
        <v>3890</v>
      </c>
      <c r="D95" s="1">
        <v>2019</v>
      </c>
      <c r="F95" s="1" t="s">
        <v>3930</v>
      </c>
      <c r="G95" s="1" t="s">
        <v>3930</v>
      </c>
      <c r="H95" t="s">
        <v>129</v>
      </c>
      <c r="I95" t="s">
        <v>1</v>
      </c>
      <c r="J95" t="s">
        <v>7</v>
      </c>
      <c r="K95" t="s">
        <v>3881</v>
      </c>
      <c r="L95" t="s">
        <v>3881</v>
      </c>
      <c r="M95" t="s">
        <v>3881</v>
      </c>
      <c r="N95" t="s">
        <v>3881</v>
      </c>
      <c r="O95" t="s">
        <v>9</v>
      </c>
      <c r="P95" t="s">
        <v>3881</v>
      </c>
      <c r="Q95" t="s">
        <v>3881</v>
      </c>
      <c r="R95" t="s">
        <v>603</v>
      </c>
      <c r="S95" t="s">
        <v>3881</v>
      </c>
      <c r="T95" t="s">
        <v>3930</v>
      </c>
      <c r="U95" t="s">
        <v>3930</v>
      </c>
      <c r="V95" t="s">
        <v>3881</v>
      </c>
      <c r="W95" t="s">
        <v>3881</v>
      </c>
      <c r="X95" t="s">
        <v>3881</v>
      </c>
      <c r="Y95" t="s">
        <v>3881</v>
      </c>
      <c r="Z95" t="s">
        <v>135</v>
      </c>
      <c r="AA95" t="s">
        <v>3930</v>
      </c>
      <c r="AB95" t="s">
        <v>136</v>
      </c>
      <c r="AC95" t="s">
        <v>3930</v>
      </c>
      <c r="AD95" t="s">
        <v>3908</v>
      </c>
      <c r="AE95" t="s">
        <v>3930</v>
      </c>
      <c r="AF95" t="s">
        <v>3930</v>
      </c>
      <c r="AG95" t="s">
        <v>3930</v>
      </c>
      <c r="AH95" t="s">
        <v>3930</v>
      </c>
      <c r="AI95" t="s">
        <v>1491</v>
      </c>
      <c r="AJ95" t="s">
        <v>138</v>
      </c>
      <c r="AK95" t="s">
        <v>102</v>
      </c>
      <c r="AL95" t="s">
        <v>3930</v>
      </c>
      <c r="AM95" t="s">
        <v>3930</v>
      </c>
      <c r="AN95" t="s">
        <v>3930</v>
      </c>
      <c r="AO95" t="s">
        <v>3930</v>
      </c>
      <c r="AP95" t="s">
        <v>3930</v>
      </c>
      <c r="AQ95" t="s">
        <v>3930</v>
      </c>
      <c r="AR95" t="s">
        <v>100</v>
      </c>
      <c r="AS95" t="s">
        <v>392</v>
      </c>
    </row>
    <row r="96" spans="1:45">
      <c r="A96" s="1" t="s">
        <v>3672</v>
      </c>
      <c r="B96" s="1" t="s">
        <v>3673</v>
      </c>
      <c r="C96" s="1" t="s">
        <v>3891</v>
      </c>
      <c r="D96" s="1">
        <v>2019</v>
      </c>
      <c r="F96" s="1" t="s">
        <v>3930</v>
      </c>
      <c r="G96" s="1" t="s">
        <v>3930</v>
      </c>
      <c r="H96" t="s">
        <v>129</v>
      </c>
      <c r="I96" t="s">
        <v>1</v>
      </c>
      <c r="J96" t="s">
        <v>7</v>
      </c>
      <c r="K96" t="s">
        <v>3881</v>
      </c>
      <c r="L96" t="s">
        <v>3881</v>
      </c>
      <c r="M96" t="s">
        <v>3881</v>
      </c>
      <c r="N96" t="s">
        <v>3881</v>
      </c>
      <c r="O96" t="s">
        <v>9</v>
      </c>
      <c r="P96" t="s">
        <v>3881</v>
      </c>
      <c r="Q96" t="s">
        <v>3881</v>
      </c>
      <c r="R96" t="s">
        <v>603</v>
      </c>
      <c r="S96" t="s">
        <v>3881</v>
      </c>
      <c r="T96" t="s">
        <v>3930</v>
      </c>
      <c r="U96" t="s">
        <v>3930</v>
      </c>
      <c r="V96" t="s">
        <v>3881</v>
      </c>
      <c r="W96" t="s">
        <v>3881</v>
      </c>
      <c r="X96" t="s">
        <v>3881</v>
      </c>
      <c r="Y96" t="s">
        <v>3881</v>
      </c>
      <c r="Z96" t="s">
        <v>135</v>
      </c>
      <c r="AA96" t="s">
        <v>3930</v>
      </c>
      <c r="AB96" t="s">
        <v>136</v>
      </c>
      <c r="AC96" t="s">
        <v>3930</v>
      </c>
      <c r="AD96" t="s">
        <v>3908</v>
      </c>
      <c r="AE96" t="s">
        <v>3930</v>
      </c>
      <c r="AF96" t="s">
        <v>3930</v>
      </c>
      <c r="AG96" t="s">
        <v>3930</v>
      </c>
      <c r="AH96" t="s">
        <v>3930</v>
      </c>
      <c r="AI96" t="s">
        <v>1491</v>
      </c>
      <c r="AJ96" t="s">
        <v>138</v>
      </c>
      <c r="AK96" t="s">
        <v>102</v>
      </c>
      <c r="AL96" t="s">
        <v>3930</v>
      </c>
      <c r="AM96" t="s">
        <v>3930</v>
      </c>
      <c r="AN96" t="s">
        <v>3930</v>
      </c>
      <c r="AO96" t="s">
        <v>3930</v>
      </c>
      <c r="AP96" t="s">
        <v>3930</v>
      </c>
      <c r="AQ96" t="s">
        <v>3930</v>
      </c>
      <c r="AR96" t="s">
        <v>100</v>
      </c>
      <c r="AS96" t="s">
        <v>392</v>
      </c>
    </row>
    <row r="97" spans="1:46">
      <c r="A97" s="1" t="s">
        <v>3674</v>
      </c>
      <c r="B97" s="1" t="s">
        <v>3675</v>
      </c>
      <c r="C97" s="1" t="s">
        <v>3892</v>
      </c>
      <c r="D97" s="1">
        <v>2019</v>
      </c>
      <c r="F97" s="1" t="s">
        <v>3930</v>
      </c>
      <c r="G97" s="1" t="s">
        <v>3930</v>
      </c>
      <c r="H97" t="s">
        <v>129</v>
      </c>
      <c r="I97" t="s">
        <v>0</v>
      </c>
      <c r="J97" t="s">
        <v>7</v>
      </c>
      <c r="K97" t="s">
        <v>3881</v>
      </c>
      <c r="L97" t="s">
        <v>3881</v>
      </c>
      <c r="M97" t="s">
        <v>3881</v>
      </c>
      <c r="N97" t="s">
        <v>3881</v>
      </c>
      <c r="O97" t="s">
        <v>9</v>
      </c>
      <c r="P97" t="s">
        <v>3881</v>
      </c>
      <c r="Q97" t="s">
        <v>3881</v>
      </c>
      <c r="R97" t="s">
        <v>603</v>
      </c>
      <c r="S97" t="s">
        <v>3881</v>
      </c>
      <c r="T97" t="s">
        <v>3930</v>
      </c>
      <c r="U97" t="s">
        <v>3930</v>
      </c>
      <c r="V97" t="s">
        <v>3881</v>
      </c>
      <c r="W97" t="s">
        <v>3881</v>
      </c>
      <c r="X97" t="s">
        <v>3881</v>
      </c>
      <c r="Y97" t="s">
        <v>3881</v>
      </c>
      <c r="Z97" t="s">
        <v>135</v>
      </c>
      <c r="AA97" t="s">
        <v>3930</v>
      </c>
      <c r="AB97" t="s">
        <v>136</v>
      </c>
      <c r="AC97" t="s">
        <v>3930</v>
      </c>
      <c r="AD97" t="s">
        <v>3908</v>
      </c>
      <c r="AE97" t="s">
        <v>3930</v>
      </c>
      <c r="AF97" t="s">
        <v>3930</v>
      </c>
      <c r="AG97" t="s">
        <v>3930</v>
      </c>
      <c r="AH97" t="s">
        <v>3930</v>
      </c>
      <c r="AI97" t="s">
        <v>1489</v>
      </c>
      <c r="AJ97" t="s">
        <v>138</v>
      </c>
      <c r="AK97" t="s">
        <v>102</v>
      </c>
      <c r="AL97" t="s">
        <v>3930</v>
      </c>
      <c r="AM97" t="s">
        <v>3930</v>
      </c>
      <c r="AN97" t="s">
        <v>3930</v>
      </c>
      <c r="AO97" t="s">
        <v>3930</v>
      </c>
      <c r="AP97" t="s">
        <v>3930</v>
      </c>
      <c r="AQ97" t="s">
        <v>3930</v>
      </c>
      <c r="AR97" t="s">
        <v>100</v>
      </c>
      <c r="AS97" t="s">
        <v>392</v>
      </c>
    </row>
    <row r="98" spans="1:46">
      <c r="A98" s="1" t="s">
        <v>3676</v>
      </c>
      <c r="B98" s="1" t="s">
        <v>3677</v>
      </c>
      <c r="C98" s="1" t="s">
        <v>3890</v>
      </c>
      <c r="D98" s="1">
        <v>2019</v>
      </c>
      <c r="F98" s="1" t="s">
        <v>3930</v>
      </c>
      <c r="G98" s="1" t="s">
        <v>3930</v>
      </c>
      <c r="H98" t="s">
        <v>129</v>
      </c>
      <c r="I98" t="s">
        <v>1</v>
      </c>
      <c r="J98" t="s">
        <v>7</v>
      </c>
      <c r="K98" t="s">
        <v>3881</v>
      </c>
      <c r="L98" t="s">
        <v>3881</v>
      </c>
      <c r="M98" t="s">
        <v>3881</v>
      </c>
      <c r="N98" t="s">
        <v>3881</v>
      </c>
      <c r="O98" t="s">
        <v>9</v>
      </c>
      <c r="P98" t="s">
        <v>3881</v>
      </c>
      <c r="Q98" t="s">
        <v>3881</v>
      </c>
      <c r="R98" t="s">
        <v>603</v>
      </c>
      <c r="S98" t="s">
        <v>3881</v>
      </c>
      <c r="T98" t="s">
        <v>3930</v>
      </c>
      <c r="U98" t="s">
        <v>3930</v>
      </c>
      <c r="V98" t="s">
        <v>3881</v>
      </c>
      <c r="W98" t="s">
        <v>3881</v>
      </c>
      <c r="X98" t="s">
        <v>3881</v>
      </c>
      <c r="Y98" t="s">
        <v>3881</v>
      </c>
      <c r="Z98" t="s">
        <v>135</v>
      </c>
      <c r="AA98" t="s">
        <v>3930</v>
      </c>
      <c r="AB98" t="s">
        <v>136</v>
      </c>
      <c r="AC98" t="s">
        <v>3930</v>
      </c>
      <c r="AD98" t="s">
        <v>3908</v>
      </c>
      <c r="AE98" t="s">
        <v>3930</v>
      </c>
      <c r="AF98" t="s">
        <v>3930</v>
      </c>
      <c r="AG98" t="s">
        <v>3930</v>
      </c>
      <c r="AH98" t="s">
        <v>3930</v>
      </c>
      <c r="AI98" t="s">
        <v>1489</v>
      </c>
      <c r="AJ98" t="s">
        <v>138</v>
      </c>
      <c r="AK98" t="s">
        <v>102</v>
      </c>
      <c r="AL98" t="s">
        <v>3930</v>
      </c>
      <c r="AM98" t="s">
        <v>3930</v>
      </c>
      <c r="AN98" t="s">
        <v>3930</v>
      </c>
      <c r="AO98" t="s">
        <v>3930</v>
      </c>
      <c r="AP98" t="s">
        <v>3930</v>
      </c>
      <c r="AQ98" t="s">
        <v>3930</v>
      </c>
      <c r="AR98" t="s">
        <v>100</v>
      </c>
      <c r="AS98" t="s">
        <v>392</v>
      </c>
    </row>
    <row r="99" spans="1:46">
      <c r="A99" s="1" t="s">
        <v>3650</v>
      </c>
      <c r="B99" s="1" t="s">
        <v>3651</v>
      </c>
      <c r="C99" s="1" t="s">
        <v>3889</v>
      </c>
      <c r="D99" s="1">
        <v>2019</v>
      </c>
      <c r="F99" s="1" t="s">
        <v>3930</v>
      </c>
      <c r="G99" s="1" t="s">
        <v>3930</v>
      </c>
      <c r="H99" t="s">
        <v>164</v>
      </c>
      <c r="I99" t="s">
        <v>29</v>
      </c>
      <c r="J99" t="s">
        <v>3950</v>
      </c>
      <c r="K99" t="s">
        <v>3881</v>
      </c>
      <c r="L99" t="s">
        <v>3881</v>
      </c>
      <c r="M99" t="s">
        <v>3881</v>
      </c>
      <c r="N99" t="s">
        <v>3930</v>
      </c>
      <c r="O99" t="s">
        <v>3930</v>
      </c>
      <c r="P99" t="s">
        <v>3881</v>
      </c>
      <c r="Q99" t="s">
        <v>3881</v>
      </c>
      <c r="R99" t="s">
        <v>605</v>
      </c>
      <c r="S99" t="s">
        <v>181</v>
      </c>
      <c r="T99" t="s">
        <v>3930</v>
      </c>
      <c r="U99" t="s">
        <v>3930</v>
      </c>
      <c r="V99" t="s">
        <v>3930</v>
      </c>
      <c r="W99" t="s">
        <v>3881</v>
      </c>
      <c r="X99" t="s">
        <v>3881</v>
      </c>
      <c r="Y99" t="s">
        <v>3881</v>
      </c>
      <c r="Z99" t="s">
        <v>3958</v>
      </c>
      <c r="AA99" t="s">
        <v>3930</v>
      </c>
      <c r="AB99" t="s">
        <v>3956</v>
      </c>
      <c r="AC99" t="s">
        <v>3930</v>
      </c>
      <c r="AD99" t="s">
        <v>3930</v>
      </c>
      <c r="AE99" t="s">
        <v>3930</v>
      </c>
      <c r="AF99" t="s">
        <v>3930</v>
      </c>
      <c r="AG99" t="s">
        <v>3930</v>
      </c>
      <c r="AH99" t="s">
        <v>3930</v>
      </c>
      <c r="AI99" t="s">
        <v>3930</v>
      </c>
      <c r="AJ99" t="s">
        <v>40</v>
      </c>
      <c r="AK99" t="s">
        <v>67</v>
      </c>
      <c r="AL99" t="s">
        <v>1649</v>
      </c>
      <c r="AM99" t="s">
        <v>299</v>
      </c>
      <c r="AN99" t="s">
        <v>69</v>
      </c>
      <c r="AO99" t="s">
        <v>3899</v>
      </c>
      <c r="AP99" t="s">
        <v>3930</v>
      </c>
      <c r="AQ99" t="s">
        <v>3930</v>
      </c>
      <c r="AR99" t="s">
        <v>72</v>
      </c>
      <c r="AS99" t="s">
        <v>145</v>
      </c>
    </row>
    <row r="100" spans="1:46">
      <c r="A100" s="1" t="s">
        <v>3652</v>
      </c>
      <c r="B100" s="1" t="s">
        <v>3653</v>
      </c>
      <c r="C100" s="1" t="s">
        <v>3894</v>
      </c>
      <c r="D100" s="1">
        <v>2019</v>
      </c>
      <c r="F100" s="1" t="s">
        <v>3930</v>
      </c>
      <c r="G100" s="1" t="s">
        <v>3930</v>
      </c>
      <c r="H100" t="s">
        <v>164</v>
      </c>
      <c r="I100" t="s">
        <v>30</v>
      </c>
      <c r="J100" t="s">
        <v>3950</v>
      </c>
      <c r="K100" t="s">
        <v>3881</v>
      </c>
      <c r="L100" t="s">
        <v>3881</v>
      </c>
      <c r="M100" t="s">
        <v>3881</v>
      </c>
      <c r="N100" t="s">
        <v>3930</v>
      </c>
      <c r="O100" t="s">
        <v>3930</v>
      </c>
      <c r="P100" t="s">
        <v>3881</v>
      </c>
      <c r="Q100" t="s">
        <v>3881</v>
      </c>
      <c r="R100" t="s">
        <v>605</v>
      </c>
      <c r="S100" t="s">
        <v>181</v>
      </c>
      <c r="T100" t="s">
        <v>3930</v>
      </c>
      <c r="U100" t="s">
        <v>3930</v>
      </c>
      <c r="V100" t="s">
        <v>3930</v>
      </c>
      <c r="W100" t="s">
        <v>3881</v>
      </c>
      <c r="X100" t="s">
        <v>3881</v>
      </c>
      <c r="Y100" t="s">
        <v>3881</v>
      </c>
      <c r="Z100" t="s">
        <v>3958</v>
      </c>
      <c r="AA100" t="s">
        <v>3930</v>
      </c>
      <c r="AB100" t="s">
        <v>3956</v>
      </c>
      <c r="AC100" t="s">
        <v>3930</v>
      </c>
      <c r="AD100" t="s">
        <v>3930</v>
      </c>
      <c r="AE100" t="s">
        <v>3930</v>
      </c>
      <c r="AF100" t="s">
        <v>3930</v>
      </c>
      <c r="AG100" t="s">
        <v>3930</v>
      </c>
      <c r="AH100" t="s">
        <v>3930</v>
      </c>
      <c r="AI100" t="s">
        <v>3930</v>
      </c>
      <c r="AJ100" t="s">
        <v>40</v>
      </c>
      <c r="AK100" t="s">
        <v>67</v>
      </c>
      <c r="AL100" t="s">
        <v>1649</v>
      </c>
      <c r="AM100" t="s">
        <v>299</v>
      </c>
      <c r="AN100" t="s">
        <v>69</v>
      </c>
      <c r="AO100" t="s">
        <v>3899</v>
      </c>
      <c r="AP100" t="s">
        <v>3930</v>
      </c>
      <c r="AQ100" t="s">
        <v>3930</v>
      </c>
      <c r="AR100" t="s">
        <v>72</v>
      </c>
      <c r="AS100" t="s">
        <v>145</v>
      </c>
    </row>
    <row r="101" spans="1:46">
      <c r="A101" s="1" t="s">
        <v>3646</v>
      </c>
      <c r="B101" s="1" t="s">
        <v>3647</v>
      </c>
      <c r="C101" s="1" t="s">
        <v>3892</v>
      </c>
      <c r="D101" s="1">
        <v>2019</v>
      </c>
      <c r="F101" s="1" t="s">
        <v>3930</v>
      </c>
      <c r="G101" s="1" t="s">
        <v>3930</v>
      </c>
      <c r="H101" t="s">
        <v>164</v>
      </c>
      <c r="I101" t="s">
        <v>29</v>
      </c>
      <c r="J101" t="s">
        <v>3950</v>
      </c>
      <c r="K101" t="s">
        <v>3881</v>
      </c>
      <c r="L101" t="s">
        <v>3881</v>
      </c>
      <c r="M101" t="s">
        <v>3881</v>
      </c>
      <c r="N101" t="s">
        <v>3930</v>
      </c>
      <c r="O101" t="s">
        <v>3930</v>
      </c>
      <c r="P101" t="s">
        <v>3881</v>
      </c>
      <c r="Q101" t="s">
        <v>3881</v>
      </c>
      <c r="R101" t="s">
        <v>605</v>
      </c>
      <c r="S101" t="s">
        <v>181</v>
      </c>
      <c r="T101" t="s">
        <v>3930</v>
      </c>
      <c r="U101" t="s">
        <v>3930</v>
      </c>
      <c r="V101" t="s">
        <v>3930</v>
      </c>
      <c r="W101" t="s">
        <v>3881</v>
      </c>
      <c r="X101" t="s">
        <v>3881</v>
      </c>
      <c r="Y101" t="s">
        <v>3881</v>
      </c>
      <c r="Z101" t="s">
        <v>3958</v>
      </c>
      <c r="AA101" t="s">
        <v>3930</v>
      </c>
      <c r="AB101" t="s">
        <v>3956</v>
      </c>
      <c r="AC101" t="s">
        <v>3930</v>
      </c>
      <c r="AD101" t="s">
        <v>3930</v>
      </c>
      <c r="AE101" t="s">
        <v>24</v>
      </c>
      <c r="AF101" t="s">
        <v>3930</v>
      </c>
      <c r="AG101" t="s">
        <v>3930</v>
      </c>
      <c r="AH101" t="s">
        <v>3930</v>
      </c>
      <c r="AI101" t="s">
        <v>3959</v>
      </c>
      <c r="AJ101" t="s">
        <v>40</v>
      </c>
      <c r="AK101" t="s">
        <v>67</v>
      </c>
      <c r="AL101" t="s">
        <v>1649</v>
      </c>
      <c r="AM101" t="s">
        <v>299</v>
      </c>
      <c r="AN101" t="s">
        <v>69</v>
      </c>
      <c r="AO101" t="s">
        <v>3899</v>
      </c>
      <c r="AP101" t="s">
        <v>3882</v>
      </c>
      <c r="AQ101" t="s">
        <v>3882</v>
      </c>
      <c r="AR101" t="s">
        <v>72</v>
      </c>
      <c r="AS101" t="s">
        <v>145</v>
      </c>
    </row>
    <row r="102" spans="1:46">
      <c r="A102" s="1" t="s">
        <v>3648</v>
      </c>
      <c r="B102" s="1" t="s">
        <v>3649</v>
      </c>
      <c r="C102" s="1" t="s">
        <v>3890</v>
      </c>
      <c r="D102" s="1">
        <v>2019</v>
      </c>
      <c r="F102" s="1" t="s">
        <v>3930</v>
      </c>
      <c r="G102" s="1" t="s">
        <v>3930</v>
      </c>
      <c r="H102" t="s">
        <v>164</v>
      </c>
      <c r="I102" t="s">
        <v>29</v>
      </c>
      <c r="J102" t="s">
        <v>3950</v>
      </c>
      <c r="K102" t="s">
        <v>3881</v>
      </c>
      <c r="L102" t="s">
        <v>3881</v>
      </c>
      <c r="M102" t="s">
        <v>3881</v>
      </c>
      <c r="N102" t="s">
        <v>3930</v>
      </c>
      <c r="O102" t="s">
        <v>3930</v>
      </c>
      <c r="P102" t="s">
        <v>3881</v>
      </c>
      <c r="Q102" t="s">
        <v>3881</v>
      </c>
      <c r="R102" t="s">
        <v>605</v>
      </c>
      <c r="S102" t="s">
        <v>181</v>
      </c>
      <c r="T102" t="s">
        <v>3930</v>
      </c>
      <c r="U102" t="s">
        <v>3930</v>
      </c>
      <c r="V102" t="s">
        <v>3930</v>
      </c>
      <c r="W102" t="s">
        <v>3881</v>
      </c>
      <c r="X102" t="s">
        <v>3881</v>
      </c>
      <c r="Y102" t="s">
        <v>3881</v>
      </c>
      <c r="Z102" t="s">
        <v>3958</v>
      </c>
      <c r="AA102" t="s">
        <v>3930</v>
      </c>
      <c r="AB102" t="s">
        <v>3956</v>
      </c>
      <c r="AC102" t="s">
        <v>3930</v>
      </c>
      <c r="AD102" t="s">
        <v>3930</v>
      </c>
      <c r="AE102" t="s">
        <v>24</v>
      </c>
      <c r="AF102" t="s">
        <v>3930</v>
      </c>
      <c r="AG102" t="s">
        <v>3930</v>
      </c>
      <c r="AH102" t="s">
        <v>3930</v>
      </c>
      <c r="AI102" t="s">
        <v>3959</v>
      </c>
      <c r="AJ102" t="s">
        <v>40</v>
      </c>
      <c r="AK102" t="s">
        <v>67</v>
      </c>
      <c r="AL102" t="s">
        <v>1649</v>
      </c>
      <c r="AM102" t="s">
        <v>299</v>
      </c>
      <c r="AN102" t="s">
        <v>69</v>
      </c>
      <c r="AO102" t="s">
        <v>3899</v>
      </c>
      <c r="AP102" t="s">
        <v>3882</v>
      </c>
      <c r="AQ102" t="s">
        <v>3882</v>
      </c>
      <c r="AR102" t="s">
        <v>72</v>
      </c>
      <c r="AS102" t="s">
        <v>145</v>
      </c>
    </row>
    <row r="103" spans="1:46">
      <c r="A103" s="1" t="s">
        <v>3654</v>
      </c>
      <c r="B103" s="1" t="s">
        <v>3655</v>
      </c>
      <c r="C103" s="1" t="s">
        <v>3892</v>
      </c>
      <c r="D103" s="1">
        <v>2019</v>
      </c>
      <c r="F103" s="1" t="s">
        <v>3930</v>
      </c>
      <c r="G103" s="1" t="s">
        <v>3930</v>
      </c>
      <c r="H103" t="s">
        <v>164</v>
      </c>
      <c r="I103" t="s">
        <v>29</v>
      </c>
      <c r="J103" t="s">
        <v>3950</v>
      </c>
      <c r="K103" t="s">
        <v>3881</v>
      </c>
      <c r="L103" t="s">
        <v>3881</v>
      </c>
      <c r="M103" t="s">
        <v>3881</v>
      </c>
      <c r="N103" t="s">
        <v>3930</v>
      </c>
      <c r="O103" t="s">
        <v>3930</v>
      </c>
      <c r="P103" t="s">
        <v>3881</v>
      </c>
      <c r="Q103" t="s">
        <v>3881</v>
      </c>
      <c r="R103" t="s">
        <v>605</v>
      </c>
      <c r="S103" t="s">
        <v>181</v>
      </c>
      <c r="T103" t="s">
        <v>3930</v>
      </c>
      <c r="U103" t="s">
        <v>3930</v>
      </c>
      <c r="V103" t="s">
        <v>3930</v>
      </c>
      <c r="W103" t="s">
        <v>3881</v>
      </c>
      <c r="X103" t="s">
        <v>3881</v>
      </c>
      <c r="Y103" t="s">
        <v>3881</v>
      </c>
      <c r="Z103" t="s">
        <v>3958</v>
      </c>
      <c r="AA103" t="s">
        <v>3930</v>
      </c>
      <c r="AB103" t="s">
        <v>3956</v>
      </c>
      <c r="AC103" t="s">
        <v>3930</v>
      </c>
      <c r="AD103" t="s">
        <v>3930</v>
      </c>
      <c r="AE103" t="s">
        <v>3930</v>
      </c>
      <c r="AF103" t="s">
        <v>3930</v>
      </c>
      <c r="AG103" t="s">
        <v>3930</v>
      </c>
      <c r="AH103" t="s">
        <v>3930</v>
      </c>
      <c r="AI103" t="s">
        <v>3930</v>
      </c>
      <c r="AJ103" t="s">
        <v>40</v>
      </c>
      <c r="AK103" t="s">
        <v>67</v>
      </c>
      <c r="AL103" t="s">
        <v>1649</v>
      </c>
      <c r="AM103" t="s">
        <v>299</v>
      </c>
      <c r="AN103" t="s">
        <v>69</v>
      </c>
      <c r="AO103" t="s">
        <v>3899</v>
      </c>
      <c r="AP103" t="s">
        <v>3930</v>
      </c>
      <c r="AQ103" t="s">
        <v>3930</v>
      </c>
      <c r="AR103" t="s">
        <v>72</v>
      </c>
      <c r="AS103" t="s">
        <v>145</v>
      </c>
    </row>
    <row r="104" spans="1:46">
      <c r="A104" s="1" t="s">
        <v>3656</v>
      </c>
      <c r="B104" s="1" t="s">
        <v>3657</v>
      </c>
      <c r="C104" s="1" t="s">
        <v>3890</v>
      </c>
      <c r="D104" s="1">
        <v>2019</v>
      </c>
      <c r="F104" s="1" t="s">
        <v>3930</v>
      </c>
      <c r="G104" s="1" t="s">
        <v>3930</v>
      </c>
      <c r="H104" t="s">
        <v>164</v>
      </c>
      <c r="I104" t="s">
        <v>29</v>
      </c>
      <c r="J104" t="s">
        <v>3950</v>
      </c>
      <c r="K104" t="s">
        <v>3881</v>
      </c>
      <c r="L104" t="s">
        <v>3881</v>
      </c>
      <c r="M104" t="s">
        <v>3881</v>
      </c>
      <c r="N104" t="s">
        <v>3930</v>
      </c>
      <c r="O104" t="s">
        <v>3930</v>
      </c>
      <c r="P104" t="s">
        <v>3881</v>
      </c>
      <c r="Q104" t="s">
        <v>3881</v>
      </c>
      <c r="R104" t="s">
        <v>605</v>
      </c>
      <c r="S104" t="s">
        <v>181</v>
      </c>
      <c r="T104" t="s">
        <v>3930</v>
      </c>
      <c r="U104" t="s">
        <v>3930</v>
      </c>
      <c r="V104" t="s">
        <v>3930</v>
      </c>
      <c r="W104" t="s">
        <v>3881</v>
      </c>
      <c r="X104" t="s">
        <v>3881</v>
      </c>
      <c r="Y104" t="s">
        <v>3881</v>
      </c>
      <c r="Z104" t="s">
        <v>3958</v>
      </c>
      <c r="AA104" t="s">
        <v>3930</v>
      </c>
      <c r="AB104" t="s">
        <v>3956</v>
      </c>
      <c r="AC104" t="s">
        <v>3930</v>
      </c>
      <c r="AD104" t="s">
        <v>3930</v>
      </c>
      <c r="AE104" t="s">
        <v>3930</v>
      </c>
      <c r="AF104" t="s">
        <v>3930</v>
      </c>
      <c r="AG104" t="s">
        <v>3930</v>
      </c>
      <c r="AH104" t="s">
        <v>3930</v>
      </c>
      <c r="AI104" t="s">
        <v>3930</v>
      </c>
      <c r="AJ104" t="s">
        <v>40</v>
      </c>
      <c r="AK104" t="s">
        <v>67</v>
      </c>
      <c r="AL104" t="s">
        <v>1649</v>
      </c>
      <c r="AM104" t="s">
        <v>299</v>
      </c>
      <c r="AN104" t="s">
        <v>69</v>
      </c>
      <c r="AO104" t="s">
        <v>3899</v>
      </c>
      <c r="AP104" t="s">
        <v>3930</v>
      </c>
      <c r="AQ104" t="s">
        <v>3930</v>
      </c>
      <c r="AR104" t="s">
        <v>72</v>
      </c>
      <c r="AS104" t="s">
        <v>145</v>
      </c>
    </row>
    <row r="105" spans="1:46">
      <c r="A105" s="1" t="s">
        <v>3730</v>
      </c>
      <c r="B105" s="1" t="s">
        <v>3731</v>
      </c>
      <c r="C105" s="1" t="s">
        <v>3892</v>
      </c>
      <c r="D105" s="1">
        <v>2020</v>
      </c>
      <c r="E105" s="1" t="s">
        <v>296</v>
      </c>
      <c r="F105" s="1" t="s">
        <v>3930</v>
      </c>
      <c r="G105" s="1" t="s">
        <v>3930</v>
      </c>
      <c r="H105" t="s">
        <v>164</v>
      </c>
      <c r="I105" t="s">
        <v>89</v>
      </c>
      <c r="J105" t="s">
        <v>545</v>
      </c>
      <c r="K105" t="s">
        <v>3930</v>
      </c>
      <c r="L105" t="s">
        <v>1435</v>
      </c>
      <c r="M105" t="s">
        <v>3881</v>
      </c>
      <c r="N105" t="s">
        <v>3930</v>
      </c>
      <c r="O105" t="s">
        <v>8</v>
      </c>
      <c r="P105" t="s">
        <v>3881</v>
      </c>
      <c r="Q105" t="s">
        <v>3881</v>
      </c>
      <c r="R105" t="s">
        <v>611</v>
      </c>
      <c r="S105" t="s">
        <v>632</v>
      </c>
      <c r="T105" t="s">
        <v>167</v>
      </c>
      <c r="U105" t="s">
        <v>159</v>
      </c>
      <c r="V105" t="s">
        <v>3881</v>
      </c>
      <c r="W105" t="s">
        <v>3881</v>
      </c>
      <c r="X105" t="s">
        <v>104</v>
      </c>
      <c r="Y105" t="s">
        <v>3881</v>
      </c>
      <c r="Z105" t="s">
        <v>3930</v>
      </c>
      <c r="AA105" t="s">
        <v>3881</v>
      </c>
      <c r="AB105" t="s">
        <v>3887</v>
      </c>
      <c r="AC105" t="s">
        <v>3881</v>
      </c>
      <c r="AD105" t="s">
        <v>3930</v>
      </c>
      <c r="AE105" t="s">
        <v>4</v>
      </c>
      <c r="AF105" t="s">
        <v>3907</v>
      </c>
      <c r="AG105" t="s">
        <v>3953</v>
      </c>
      <c r="AH105" t="s">
        <v>3952</v>
      </c>
      <c r="AI105" t="s">
        <v>3930</v>
      </c>
      <c r="AJ105" t="s">
        <v>41</v>
      </c>
      <c r="AK105" t="s">
        <v>67</v>
      </c>
      <c r="AL105" t="s">
        <v>3954</v>
      </c>
      <c r="AM105" t="s">
        <v>1645</v>
      </c>
      <c r="AN105" t="s">
        <v>69</v>
      </c>
      <c r="AO105" t="s">
        <v>187</v>
      </c>
      <c r="AP105" t="s">
        <v>3930</v>
      </c>
      <c r="AQ105" t="s">
        <v>3930</v>
      </c>
      <c r="AR105" t="s">
        <v>701</v>
      </c>
      <c r="AS105" t="s">
        <v>3930</v>
      </c>
      <c r="AT105" t="s">
        <v>296</v>
      </c>
    </row>
    <row r="106" spans="1:46">
      <c r="A106" s="1" t="s">
        <v>3734</v>
      </c>
      <c r="B106" s="1" t="s">
        <v>3735</v>
      </c>
      <c r="C106" s="1" t="s">
        <v>3890</v>
      </c>
      <c r="D106" s="1">
        <v>2020</v>
      </c>
      <c r="E106" s="1" t="s">
        <v>296</v>
      </c>
      <c r="F106" s="1" t="s">
        <v>3930</v>
      </c>
      <c r="G106" s="1" t="s">
        <v>3930</v>
      </c>
      <c r="H106" t="s">
        <v>164</v>
      </c>
      <c r="I106" t="s">
        <v>89</v>
      </c>
      <c r="J106" t="s">
        <v>545</v>
      </c>
      <c r="K106" t="s">
        <v>3930</v>
      </c>
      <c r="L106" t="s">
        <v>1435</v>
      </c>
      <c r="M106" t="s">
        <v>3881</v>
      </c>
      <c r="N106" t="s">
        <v>3930</v>
      </c>
      <c r="O106" t="s">
        <v>8</v>
      </c>
      <c r="P106" t="s">
        <v>3881</v>
      </c>
      <c r="Q106" t="s">
        <v>3881</v>
      </c>
      <c r="R106" t="s">
        <v>611</v>
      </c>
      <c r="S106" t="s">
        <v>632</v>
      </c>
      <c r="T106" t="s">
        <v>167</v>
      </c>
      <c r="U106" t="s">
        <v>159</v>
      </c>
      <c r="V106" t="s">
        <v>3881</v>
      </c>
      <c r="W106" t="s">
        <v>3881</v>
      </c>
      <c r="X106" t="s">
        <v>104</v>
      </c>
      <c r="Y106" t="s">
        <v>3881</v>
      </c>
      <c r="Z106" t="s">
        <v>3930</v>
      </c>
      <c r="AA106" t="s">
        <v>3881</v>
      </c>
      <c r="AB106" t="s">
        <v>3887</v>
      </c>
      <c r="AC106" t="s">
        <v>3881</v>
      </c>
      <c r="AD106" t="s">
        <v>3930</v>
      </c>
      <c r="AE106" t="s">
        <v>4</v>
      </c>
      <c r="AF106" t="s">
        <v>3907</v>
      </c>
      <c r="AG106" t="s">
        <v>3953</v>
      </c>
      <c r="AH106" t="s">
        <v>3952</v>
      </c>
      <c r="AI106" t="s">
        <v>3930</v>
      </c>
      <c r="AJ106" t="s">
        <v>41</v>
      </c>
      <c r="AK106" t="s">
        <v>67</v>
      </c>
      <c r="AL106" t="s">
        <v>3954</v>
      </c>
      <c r="AM106" t="s">
        <v>1645</v>
      </c>
      <c r="AN106" t="s">
        <v>69</v>
      </c>
      <c r="AO106" t="s">
        <v>187</v>
      </c>
      <c r="AP106" t="s">
        <v>3930</v>
      </c>
      <c r="AQ106" t="s">
        <v>3930</v>
      </c>
      <c r="AR106" t="s">
        <v>701</v>
      </c>
      <c r="AS106" t="s">
        <v>3930</v>
      </c>
      <c r="AT106" t="s">
        <v>296</v>
      </c>
    </row>
    <row r="107" spans="1:46">
      <c r="A107" s="1" t="s">
        <v>3825</v>
      </c>
      <c r="B107" s="1" t="s">
        <v>3826</v>
      </c>
      <c r="C107" s="1" t="s">
        <v>3890</v>
      </c>
      <c r="D107" s="1">
        <v>2020</v>
      </c>
      <c r="E107" s="1" t="s">
        <v>296</v>
      </c>
      <c r="F107" s="1" t="s">
        <v>3930</v>
      </c>
      <c r="G107" s="1" t="s">
        <v>3930</v>
      </c>
      <c r="H107" t="s">
        <v>129</v>
      </c>
      <c r="I107" t="s">
        <v>1</v>
      </c>
      <c r="J107" t="s">
        <v>146</v>
      </c>
      <c r="K107" t="s">
        <v>3881</v>
      </c>
      <c r="L107" t="s">
        <v>3881</v>
      </c>
      <c r="M107" t="s">
        <v>3881</v>
      </c>
      <c r="N107" t="s">
        <v>3881</v>
      </c>
      <c r="O107" t="s">
        <v>9</v>
      </c>
      <c r="P107" t="s">
        <v>3881</v>
      </c>
      <c r="Q107" t="s">
        <v>3881</v>
      </c>
      <c r="R107" t="s">
        <v>614</v>
      </c>
      <c r="S107" t="s">
        <v>3881</v>
      </c>
      <c r="T107" t="s">
        <v>3930</v>
      </c>
      <c r="U107" t="s">
        <v>3930</v>
      </c>
      <c r="V107" t="s">
        <v>3881</v>
      </c>
      <c r="W107" t="s">
        <v>3881</v>
      </c>
      <c r="X107" t="s">
        <v>669</v>
      </c>
      <c r="Y107" t="s">
        <v>3881</v>
      </c>
      <c r="Z107" t="s">
        <v>135</v>
      </c>
      <c r="AA107" t="s">
        <v>3930</v>
      </c>
      <c r="AB107" t="s">
        <v>136</v>
      </c>
      <c r="AC107" t="s">
        <v>3930</v>
      </c>
      <c r="AD107" t="s">
        <v>3908</v>
      </c>
      <c r="AE107" t="s">
        <v>4</v>
      </c>
      <c r="AF107" t="s">
        <v>3907</v>
      </c>
      <c r="AG107" t="s">
        <v>1777</v>
      </c>
      <c r="AH107" t="s">
        <v>3952</v>
      </c>
      <c r="AI107" t="s">
        <v>1491</v>
      </c>
      <c r="AJ107" t="s">
        <v>41</v>
      </c>
      <c r="AK107" t="s">
        <v>102</v>
      </c>
      <c r="AL107" t="s">
        <v>3930</v>
      </c>
      <c r="AM107" t="s">
        <v>3930</v>
      </c>
      <c r="AN107" t="s">
        <v>3930</v>
      </c>
      <c r="AO107" t="s">
        <v>1725</v>
      </c>
      <c r="AP107" t="s">
        <v>3930</v>
      </c>
      <c r="AQ107" t="s">
        <v>3930</v>
      </c>
      <c r="AR107" t="s">
        <v>701</v>
      </c>
      <c r="AS107" t="s">
        <v>381</v>
      </c>
      <c r="AT107" t="s">
        <v>296</v>
      </c>
    </row>
    <row r="108" spans="1:46">
      <c r="A108" s="1" t="s">
        <v>3823</v>
      </c>
      <c r="B108" s="1" t="s">
        <v>3824</v>
      </c>
      <c r="C108" s="1" t="s">
        <v>3892</v>
      </c>
      <c r="D108" s="1">
        <v>2020</v>
      </c>
      <c r="E108" s="1" t="s">
        <v>296</v>
      </c>
      <c r="F108" s="1" t="s">
        <v>3930</v>
      </c>
      <c r="G108" s="1" t="s">
        <v>3930</v>
      </c>
      <c r="H108" t="s">
        <v>129</v>
      </c>
      <c r="I108" t="s">
        <v>1</v>
      </c>
      <c r="J108" t="s">
        <v>146</v>
      </c>
      <c r="K108" t="s">
        <v>3881</v>
      </c>
      <c r="L108" t="s">
        <v>3881</v>
      </c>
      <c r="M108" t="s">
        <v>3881</v>
      </c>
      <c r="N108" t="s">
        <v>3881</v>
      </c>
      <c r="O108" t="s">
        <v>9</v>
      </c>
      <c r="P108" t="s">
        <v>3881</v>
      </c>
      <c r="Q108" t="s">
        <v>3881</v>
      </c>
      <c r="R108" t="s">
        <v>614</v>
      </c>
      <c r="S108" t="s">
        <v>3881</v>
      </c>
      <c r="T108" t="s">
        <v>3930</v>
      </c>
      <c r="U108" t="s">
        <v>3930</v>
      </c>
      <c r="V108" t="s">
        <v>3881</v>
      </c>
      <c r="W108" t="s">
        <v>3881</v>
      </c>
      <c r="X108" t="s">
        <v>669</v>
      </c>
      <c r="Y108" t="s">
        <v>3881</v>
      </c>
      <c r="Z108" t="s">
        <v>135</v>
      </c>
      <c r="AA108" t="s">
        <v>3930</v>
      </c>
      <c r="AB108" t="s">
        <v>136</v>
      </c>
      <c r="AC108" t="s">
        <v>3930</v>
      </c>
      <c r="AD108" t="s">
        <v>3908</v>
      </c>
      <c r="AE108" t="s">
        <v>4</v>
      </c>
      <c r="AF108" t="s">
        <v>3907</v>
      </c>
      <c r="AG108" t="s">
        <v>1777</v>
      </c>
      <c r="AH108" t="s">
        <v>3952</v>
      </c>
      <c r="AI108" t="s">
        <v>1491</v>
      </c>
      <c r="AJ108" t="s">
        <v>41</v>
      </c>
      <c r="AK108" t="s">
        <v>102</v>
      </c>
      <c r="AL108" t="s">
        <v>3930</v>
      </c>
      <c r="AM108" t="s">
        <v>3930</v>
      </c>
      <c r="AN108" t="s">
        <v>3930</v>
      </c>
      <c r="AO108" t="s">
        <v>1725</v>
      </c>
      <c r="AP108" t="s">
        <v>3930</v>
      </c>
      <c r="AQ108" t="s">
        <v>3930</v>
      </c>
      <c r="AR108" t="s">
        <v>701</v>
      </c>
      <c r="AS108" t="s">
        <v>381</v>
      </c>
      <c r="AT108" t="s">
        <v>296</v>
      </c>
    </row>
    <row r="109" spans="1:46">
      <c r="A109" s="1" t="s">
        <v>3827</v>
      </c>
      <c r="B109" s="1" t="s">
        <v>3828</v>
      </c>
      <c r="C109" s="1" t="s">
        <v>3890</v>
      </c>
      <c r="D109" s="1">
        <v>2020</v>
      </c>
      <c r="E109" s="1" t="s">
        <v>296</v>
      </c>
      <c r="F109" s="1" t="s">
        <v>3930</v>
      </c>
      <c r="G109" s="1" t="s">
        <v>3930</v>
      </c>
      <c r="H109" t="s">
        <v>129</v>
      </c>
      <c r="I109" t="s">
        <v>1</v>
      </c>
      <c r="J109" t="s">
        <v>146</v>
      </c>
      <c r="K109" t="s">
        <v>3881</v>
      </c>
      <c r="L109" t="s">
        <v>3881</v>
      </c>
      <c r="M109" t="s">
        <v>3881</v>
      </c>
      <c r="N109" t="s">
        <v>3881</v>
      </c>
      <c r="O109" t="s">
        <v>9</v>
      </c>
      <c r="P109" t="s">
        <v>3881</v>
      </c>
      <c r="Q109" t="s">
        <v>3881</v>
      </c>
      <c r="R109" t="s">
        <v>614</v>
      </c>
      <c r="S109" t="s">
        <v>3881</v>
      </c>
      <c r="T109" t="s">
        <v>3930</v>
      </c>
      <c r="U109" t="s">
        <v>3930</v>
      </c>
      <c r="V109" t="s">
        <v>3881</v>
      </c>
      <c r="W109" t="s">
        <v>3881</v>
      </c>
      <c r="X109" t="s">
        <v>669</v>
      </c>
      <c r="Y109" t="s">
        <v>3881</v>
      </c>
      <c r="Z109" t="s">
        <v>135</v>
      </c>
      <c r="AA109" t="s">
        <v>3930</v>
      </c>
      <c r="AB109" t="s">
        <v>136</v>
      </c>
      <c r="AC109" t="s">
        <v>3930</v>
      </c>
      <c r="AD109" t="s">
        <v>3908</v>
      </c>
      <c r="AE109" t="s">
        <v>3957</v>
      </c>
      <c r="AF109" t="s">
        <v>3907</v>
      </c>
      <c r="AG109" t="s">
        <v>1777</v>
      </c>
      <c r="AH109" t="s">
        <v>3952</v>
      </c>
      <c r="AI109" t="s">
        <v>1491</v>
      </c>
      <c r="AJ109" t="s">
        <v>41</v>
      </c>
      <c r="AK109" t="s">
        <v>102</v>
      </c>
      <c r="AL109" t="s">
        <v>3930</v>
      </c>
      <c r="AM109" t="s">
        <v>3930</v>
      </c>
      <c r="AN109" t="s">
        <v>3930</v>
      </c>
      <c r="AO109" t="s">
        <v>1725</v>
      </c>
      <c r="AP109" t="s">
        <v>3930</v>
      </c>
      <c r="AQ109" t="s">
        <v>3930</v>
      </c>
      <c r="AR109" t="s">
        <v>701</v>
      </c>
      <c r="AS109" t="s">
        <v>381</v>
      </c>
      <c r="AT109" t="s">
        <v>296</v>
      </c>
    </row>
    <row r="110" spans="1:46">
      <c r="A110" s="1" t="s">
        <v>3829</v>
      </c>
      <c r="B110" s="1" t="s">
        <v>3830</v>
      </c>
      <c r="C110" s="1" t="s">
        <v>3892</v>
      </c>
      <c r="D110" s="1">
        <v>2020</v>
      </c>
      <c r="E110" s="1" t="s">
        <v>296</v>
      </c>
      <c r="F110" s="1" t="s">
        <v>3930</v>
      </c>
      <c r="G110" s="1" t="s">
        <v>3930</v>
      </c>
      <c r="H110" t="s">
        <v>129</v>
      </c>
      <c r="I110" t="s">
        <v>1</v>
      </c>
      <c r="J110" t="s">
        <v>146</v>
      </c>
      <c r="K110" t="s">
        <v>3881</v>
      </c>
      <c r="L110" t="s">
        <v>3881</v>
      </c>
      <c r="M110" t="s">
        <v>3881</v>
      </c>
      <c r="N110" t="s">
        <v>3881</v>
      </c>
      <c r="O110" t="s">
        <v>9</v>
      </c>
      <c r="P110" t="s">
        <v>3881</v>
      </c>
      <c r="Q110" t="s">
        <v>3881</v>
      </c>
      <c r="R110" t="s">
        <v>614</v>
      </c>
      <c r="S110" t="s">
        <v>3881</v>
      </c>
      <c r="T110" t="s">
        <v>3930</v>
      </c>
      <c r="U110" t="s">
        <v>3930</v>
      </c>
      <c r="V110" t="s">
        <v>3881</v>
      </c>
      <c r="W110" t="s">
        <v>3881</v>
      </c>
      <c r="X110" t="s">
        <v>669</v>
      </c>
      <c r="Y110" t="s">
        <v>3881</v>
      </c>
      <c r="Z110" t="s">
        <v>135</v>
      </c>
      <c r="AA110" t="s">
        <v>3930</v>
      </c>
      <c r="AB110" t="s">
        <v>136</v>
      </c>
      <c r="AC110" t="s">
        <v>3930</v>
      </c>
      <c r="AD110" t="s">
        <v>3908</v>
      </c>
      <c r="AE110" t="s">
        <v>3957</v>
      </c>
      <c r="AF110" t="s">
        <v>3907</v>
      </c>
      <c r="AG110" t="s">
        <v>1777</v>
      </c>
      <c r="AH110" t="s">
        <v>3952</v>
      </c>
      <c r="AI110" t="s">
        <v>1491</v>
      </c>
      <c r="AJ110" t="s">
        <v>41</v>
      </c>
      <c r="AK110" t="s">
        <v>102</v>
      </c>
      <c r="AL110" t="s">
        <v>3930</v>
      </c>
      <c r="AM110" t="s">
        <v>3930</v>
      </c>
      <c r="AN110" t="s">
        <v>3930</v>
      </c>
      <c r="AO110" t="s">
        <v>1725</v>
      </c>
      <c r="AP110" t="s">
        <v>3930</v>
      </c>
      <c r="AQ110" t="s">
        <v>3930</v>
      </c>
      <c r="AR110" t="s">
        <v>701</v>
      </c>
      <c r="AS110" t="s">
        <v>381</v>
      </c>
      <c r="AT110" t="s">
        <v>296</v>
      </c>
    </row>
    <row r="111" spans="1:46">
      <c r="A111" s="1" t="s">
        <v>3831</v>
      </c>
      <c r="B111" s="1" t="s">
        <v>3832</v>
      </c>
      <c r="C111" s="1" t="s">
        <v>3892</v>
      </c>
      <c r="D111" s="1">
        <v>2020</v>
      </c>
      <c r="F111" s="1" t="s">
        <v>3930</v>
      </c>
      <c r="G111" s="1" t="s">
        <v>3930</v>
      </c>
      <c r="H111" t="s">
        <v>129</v>
      </c>
      <c r="I111" t="s">
        <v>0</v>
      </c>
      <c r="J111" t="s">
        <v>146</v>
      </c>
      <c r="K111" t="s">
        <v>3881</v>
      </c>
      <c r="L111" t="s">
        <v>3881</v>
      </c>
      <c r="M111" t="s">
        <v>3881</v>
      </c>
      <c r="N111" t="s">
        <v>3881</v>
      </c>
      <c r="O111" t="s">
        <v>3930</v>
      </c>
      <c r="P111" t="s">
        <v>3881</v>
      </c>
      <c r="Q111" t="s">
        <v>3881</v>
      </c>
      <c r="R111" t="s">
        <v>605</v>
      </c>
      <c r="S111" t="s">
        <v>3881</v>
      </c>
      <c r="T111" t="s">
        <v>3930</v>
      </c>
      <c r="U111" t="s">
        <v>3930</v>
      </c>
      <c r="V111" t="s">
        <v>3881</v>
      </c>
      <c r="W111" t="s">
        <v>3881</v>
      </c>
      <c r="X111" t="s">
        <v>3881</v>
      </c>
      <c r="Y111" t="s">
        <v>3881</v>
      </c>
      <c r="Z111" t="s">
        <v>135</v>
      </c>
      <c r="AA111" t="s">
        <v>3930</v>
      </c>
      <c r="AB111" t="s">
        <v>3956</v>
      </c>
      <c r="AC111" t="s">
        <v>3930</v>
      </c>
      <c r="AD111" t="s">
        <v>3930</v>
      </c>
      <c r="AE111" t="s">
        <v>24</v>
      </c>
      <c r="AF111" t="s">
        <v>3930</v>
      </c>
      <c r="AG111" t="s">
        <v>3930</v>
      </c>
      <c r="AH111" t="s">
        <v>3930</v>
      </c>
      <c r="AI111" t="s">
        <v>3930</v>
      </c>
      <c r="AJ111" t="s">
        <v>138</v>
      </c>
      <c r="AK111" t="s">
        <v>102</v>
      </c>
      <c r="AL111" t="s">
        <v>3930</v>
      </c>
      <c r="AM111" t="s">
        <v>3930</v>
      </c>
      <c r="AN111" t="s">
        <v>3930</v>
      </c>
      <c r="AO111" t="s">
        <v>3930</v>
      </c>
      <c r="AP111" t="s">
        <v>3930</v>
      </c>
      <c r="AQ111" t="s">
        <v>3930</v>
      </c>
      <c r="AR111" t="s">
        <v>100</v>
      </c>
      <c r="AS111" t="s">
        <v>392</v>
      </c>
    </row>
    <row r="112" spans="1:46">
      <c r="A112" s="1" t="s">
        <v>3833</v>
      </c>
      <c r="B112" s="1" t="s">
        <v>3834</v>
      </c>
      <c r="C112" s="1" t="s">
        <v>3890</v>
      </c>
      <c r="D112" s="1">
        <v>2020</v>
      </c>
      <c r="F112" s="1" t="s">
        <v>3930</v>
      </c>
      <c r="G112" s="1" t="s">
        <v>3930</v>
      </c>
      <c r="H112" t="s">
        <v>129</v>
      </c>
      <c r="I112" t="s">
        <v>1</v>
      </c>
      <c r="J112" t="s">
        <v>146</v>
      </c>
      <c r="K112" t="s">
        <v>3881</v>
      </c>
      <c r="L112" t="s">
        <v>3881</v>
      </c>
      <c r="M112" t="s">
        <v>3881</v>
      </c>
      <c r="N112" t="s">
        <v>3881</v>
      </c>
      <c r="O112" t="s">
        <v>3930</v>
      </c>
      <c r="P112" t="s">
        <v>3881</v>
      </c>
      <c r="Q112" t="s">
        <v>3881</v>
      </c>
      <c r="R112" t="s">
        <v>605</v>
      </c>
      <c r="S112" t="s">
        <v>3881</v>
      </c>
      <c r="T112" t="s">
        <v>3930</v>
      </c>
      <c r="U112" t="s">
        <v>3930</v>
      </c>
      <c r="V112" t="s">
        <v>3881</v>
      </c>
      <c r="W112" t="s">
        <v>3881</v>
      </c>
      <c r="X112" t="s">
        <v>3881</v>
      </c>
      <c r="Y112" t="s">
        <v>3881</v>
      </c>
      <c r="Z112" t="s">
        <v>135</v>
      </c>
      <c r="AA112" t="s">
        <v>3930</v>
      </c>
      <c r="AB112" t="s">
        <v>3956</v>
      </c>
      <c r="AC112" t="s">
        <v>3930</v>
      </c>
      <c r="AD112" t="s">
        <v>3930</v>
      </c>
      <c r="AE112" t="s">
        <v>24</v>
      </c>
      <c r="AF112" t="s">
        <v>3930</v>
      </c>
      <c r="AG112" t="s">
        <v>3930</v>
      </c>
      <c r="AH112" t="s">
        <v>3930</v>
      </c>
      <c r="AI112" t="s">
        <v>3930</v>
      </c>
      <c r="AJ112" t="s">
        <v>138</v>
      </c>
      <c r="AK112" t="s">
        <v>102</v>
      </c>
      <c r="AL112" t="s">
        <v>3930</v>
      </c>
      <c r="AM112" t="s">
        <v>3930</v>
      </c>
      <c r="AN112" t="s">
        <v>3930</v>
      </c>
      <c r="AO112" t="s">
        <v>3930</v>
      </c>
      <c r="AP112" t="s">
        <v>3930</v>
      </c>
      <c r="AQ112" t="s">
        <v>3930</v>
      </c>
      <c r="AR112" t="s">
        <v>100</v>
      </c>
      <c r="AS112" t="s">
        <v>392</v>
      </c>
    </row>
    <row r="113" spans="1:46">
      <c r="A113" s="1" t="s">
        <v>3835</v>
      </c>
      <c r="B113" s="1" t="s">
        <v>3836</v>
      </c>
      <c r="C113" s="1" t="s">
        <v>3891</v>
      </c>
      <c r="D113" s="1">
        <v>2020</v>
      </c>
      <c r="F113" s="1" t="s">
        <v>3930</v>
      </c>
      <c r="G113" s="1" t="s">
        <v>3930</v>
      </c>
      <c r="H113" t="s">
        <v>129</v>
      </c>
      <c r="I113" t="s">
        <v>1</v>
      </c>
      <c r="J113" t="s">
        <v>146</v>
      </c>
      <c r="K113" t="s">
        <v>3881</v>
      </c>
      <c r="L113" t="s">
        <v>3881</v>
      </c>
      <c r="M113" t="s">
        <v>3881</v>
      </c>
      <c r="N113" t="s">
        <v>3881</v>
      </c>
      <c r="O113" t="s">
        <v>3930</v>
      </c>
      <c r="P113" t="s">
        <v>3881</v>
      </c>
      <c r="Q113" t="s">
        <v>3881</v>
      </c>
      <c r="R113" t="s">
        <v>605</v>
      </c>
      <c r="S113" t="s">
        <v>3881</v>
      </c>
      <c r="T113" t="s">
        <v>3930</v>
      </c>
      <c r="U113" t="s">
        <v>3930</v>
      </c>
      <c r="V113" t="s">
        <v>3881</v>
      </c>
      <c r="W113" t="s">
        <v>3881</v>
      </c>
      <c r="X113" t="s">
        <v>3881</v>
      </c>
      <c r="Y113" t="s">
        <v>3881</v>
      </c>
      <c r="Z113" t="s">
        <v>135</v>
      </c>
      <c r="AA113" t="s">
        <v>3930</v>
      </c>
      <c r="AB113" t="s">
        <v>3956</v>
      </c>
      <c r="AC113" t="s">
        <v>3930</v>
      </c>
      <c r="AD113" t="s">
        <v>3930</v>
      </c>
      <c r="AE113" t="s">
        <v>24</v>
      </c>
      <c r="AF113" t="s">
        <v>3930</v>
      </c>
      <c r="AG113" t="s">
        <v>3930</v>
      </c>
      <c r="AH113" t="s">
        <v>3930</v>
      </c>
      <c r="AI113" t="s">
        <v>3930</v>
      </c>
      <c r="AJ113" t="s">
        <v>138</v>
      </c>
      <c r="AK113" t="s">
        <v>102</v>
      </c>
      <c r="AL113" t="s">
        <v>3930</v>
      </c>
      <c r="AM113" t="s">
        <v>3930</v>
      </c>
      <c r="AN113" t="s">
        <v>3930</v>
      </c>
      <c r="AO113" t="s">
        <v>3930</v>
      </c>
      <c r="AP113" t="s">
        <v>3930</v>
      </c>
      <c r="AQ113" t="s">
        <v>3930</v>
      </c>
      <c r="AR113" t="s">
        <v>100</v>
      </c>
      <c r="AS113" t="s">
        <v>392</v>
      </c>
    </row>
    <row r="114" spans="1:46">
      <c r="A114" s="1" t="s">
        <v>3837</v>
      </c>
      <c r="B114" s="1" t="s">
        <v>3838</v>
      </c>
      <c r="C114" s="1" t="s">
        <v>3892</v>
      </c>
      <c r="D114" s="1">
        <v>2020</v>
      </c>
      <c r="F114" s="1" t="s">
        <v>3930</v>
      </c>
      <c r="G114" s="1" t="s">
        <v>3930</v>
      </c>
      <c r="H114" t="s">
        <v>129</v>
      </c>
      <c r="I114" t="s">
        <v>0</v>
      </c>
      <c r="J114" t="s">
        <v>146</v>
      </c>
      <c r="K114" t="s">
        <v>3881</v>
      </c>
      <c r="L114" t="s">
        <v>3881</v>
      </c>
      <c r="M114" t="s">
        <v>3881</v>
      </c>
      <c r="N114" t="s">
        <v>3881</v>
      </c>
      <c r="O114" t="s">
        <v>9</v>
      </c>
      <c r="P114" t="s">
        <v>3881</v>
      </c>
      <c r="Q114" t="s">
        <v>3881</v>
      </c>
      <c r="R114" t="s">
        <v>605</v>
      </c>
      <c r="S114" t="s">
        <v>3881</v>
      </c>
      <c r="T114" t="s">
        <v>3930</v>
      </c>
      <c r="U114" t="s">
        <v>3930</v>
      </c>
      <c r="V114" t="s">
        <v>3881</v>
      </c>
      <c r="W114" t="s">
        <v>3881</v>
      </c>
      <c r="X114" t="s">
        <v>3881</v>
      </c>
      <c r="Y114" t="s">
        <v>3881</v>
      </c>
      <c r="Z114" t="s">
        <v>135</v>
      </c>
      <c r="AA114" t="s">
        <v>3930</v>
      </c>
      <c r="AB114" t="s">
        <v>3956</v>
      </c>
      <c r="AC114" t="s">
        <v>3930</v>
      </c>
      <c r="AD114" t="s">
        <v>3930</v>
      </c>
      <c r="AE114" t="s">
        <v>3930</v>
      </c>
      <c r="AF114" t="s">
        <v>3930</v>
      </c>
      <c r="AG114" t="s">
        <v>3930</v>
      </c>
      <c r="AH114" t="s">
        <v>3930</v>
      </c>
      <c r="AI114" t="s">
        <v>1491</v>
      </c>
      <c r="AJ114" t="s">
        <v>138</v>
      </c>
      <c r="AK114" t="s">
        <v>102</v>
      </c>
      <c r="AL114" t="s">
        <v>3930</v>
      </c>
      <c r="AM114" t="s">
        <v>3930</v>
      </c>
      <c r="AN114" t="s">
        <v>3930</v>
      </c>
      <c r="AO114" t="s">
        <v>3930</v>
      </c>
      <c r="AP114" t="s">
        <v>3930</v>
      </c>
      <c r="AQ114" t="s">
        <v>3930</v>
      </c>
      <c r="AR114" t="s">
        <v>100</v>
      </c>
      <c r="AS114" t="s">
        <v>392</v>
      </c>
    </row>
    <row r="115" spans="1:46">
      <c r="A115" s="1" t="s">
        <v>3839</v>
      </c>
      <c r="B115" s="1" t="s">
        <v>3840</v>
      </c>
      <c r="C115" s="1" t="s">
        <v>3890</v>
      </c>
      <c r="D115" s="1">
        <v>2020</v>
      </c>
      <c r="F115" s="1" t="s">
        <v>3930</v>
      </c>
      <c r="G115" s="1" t="s">
        <v>3930</v>
      </c>
      <c r="H115" t="s">
        <v>129</v>
      </c>
      <c r="I115" t="s">
        <v>1</v>
      </c>
      <c r="J115" t="s">
        <v>146</v>
      </c>
      <c r="K115" t="s">
        <v>3881</v>
      </c>
      <c r="L115" t="s">
        <v>3881</v>
      </c>
      <c r="M115" t="s">
        <v>3881</v>
      </c>
      <c r="N115" t="s">
        <v>3881</v>
      </c>
      <c r="O115" t="s">
        <v>9</v>
      </c>
      <c r="P115" t="s">
        <v>3881</v>
      </c>
      <c r="Q115" t="s">
        <v>3881</v>
      </c>
      <c r="R115" t="s">
        <v>605</v>
      </c>
      <c r="S115" t="s">
        <v>3881</v>
      </c>
      <c r="T115" t="s">
        <v>3930</v>
      </c>
      <c r="U115" t="s">
        <v>3930</v>
      </c>
      <c r="V115" t="s">
        <v>3881</v>
      </c>
      <c r="W115" t="s">
        <v>3881</v>
      </c>
      <c r="X115" t="s">
        <v>3881</v>
      </c>
      <c r="Y115" t="s">
        <v>3881</v>
      </c>
      <c r="Z115" t="s">
        <v>135</v>
      </c>
      <c r="AA115" t="s">
        <v>3930</v>
      </c>
      <c r="AB115" t="s">
        <v>3956</v>
      </c>
      <c r="AC115" t="s">
        <v>3930</v>
      </c>
      <c r="AD115" t="s">
        <v>3930</v>
      </c>
      <c r="AE115" t="s">
        <v>3930</v>
      </c>
      <c r="AF115" t="s">
        <v>3930</v>
      </c>
      <c r="AG115" t="s">
        <v>3930</v>
      </c>
      <c r="AH115" t="s">
        <v>3930</v>
      </c>
      <c r="AI115" t="s">
        <v>1491</v>
      </c>
      <c r="AJ115" t="s">
        <v>138</v>
      </c>
      <c r="AK115" t="s">
        <v>102</v>
      </c>
      <c r="AL115" t="s">
        <v>3930</v>
      </c>
      <c r="AM115" t="s">
        <v>3930</v>
      </c>
      <c r="AN115" t="s">
        <v>3930</v>
      </c>
      <c r="AO115" t="s">
        <v>3930</v>
      </c>
      <c r="AP115" t="s">
        <v>3930</v>
      </c>
      <c r="AQ115" t="s">
        <v>3930</v>
      </c>
      <c r="AR115" t="s">
        <v>100</v>
      </c>
      <c r="AS115" t="s">
        <v>392</v>
      </c>
    </row>
    <row r="116" spans="1:46">
      <c r="A116" s="1" t="s">
        <v>3935</v>
      </c>
      <c r="B116" s="1" t="s">
        <v>3936</v>
      </c>
      <c r="C116" s="1" t="s">
        <v>3892</v>
      </c>
      <c r="D116" s="1">
        <v>2023</v>
      </c>
      <c r="E116" s="1" t="s">
        <v>296</v>
      </c>
      <c r="F116" s="1" t="s">
        <v>3930</v>
      </c>
      <c r="G116" s="1" t="s">
        <v>3930</v>
      </c>
      <c r="H116" t="s">
        <v>129</v>
      </c>
      <c r="I116" t="s">
        <v>2</v>
      </c>
      <c r="J116" t="s">
        <v>7</v>
      </c>
      <c r="K116" t="s">
        <v>3881</v>
      </c>
      <c r="L116" t="s">
        <v>3881</v>
      </c>
      <c r="M116" t="s">
        <v>3881</v>
      </c>
      <c r="N116" t="s">
        <v>3881</v>
      </c>
      <c r="O116" t="s">
        <v>8</v>
      </c>
      <c r="P116" t="s">
        <v>3881</v>
      </c>
      <c r="Q116" t="s">
        <v>3881</v>
      </c>
      <c r="R116" t="s">
        <v>603</v>
      </c>
      <c r="S116" t="s">
        <v>3881</v>
      </c>
      <c r="T116" t="s">
        <v>297</v>
      </c>
      <c r="U116" t="s">
        <v>298</v>
      </c>
      <c r="V116" t="s">
        <v>3881</v>
      </c>
      <c r="W116" t="s">
        <v>3881</v>
      </c>
      <c r="X116" t="s">
        <v>3881</v>
      </c>
      <c r="Y116" t="s">
        <v>3881</v>
      </c>
      <c r="Z116" t="s">
        <v>135</v>
      </c>
      <c r="AA116" t="s">
        <v>3930</v>
      </c>
      <c r="AB116" t="s">
        <v>136</v>
      </c>
      <c r="AC116" t="s">
        <v>3930</v>
      </c>
      <c r="AD116" t="s">
        <v>3908</v>
      </c>
      <c r="AE116" t="s">
        <v>4</v>
      </c>
      <c r="AF116" t="s">
        <v>3907</v>
      </c>
      <c r="AG116" t="s">
        <v>137</v>
      </c>
      <c r="AH116" t="s">
        <v>3952</v>
      </c>
      <c r="AI116" t="s">
        <v>3930</v>
      </c>
      <c r="AJ116" t="s">
        <v>138</v>
      </c>
      <c r="AK116" t="s">
        <v>102</v>
      </c>
      <c r="AL116" t="s">
        <v>1673</v>
      </c>
      <c r="AM116" t="s">
        <v>1645</v>
      </c>
      <c r="AN116" t="s">
        <v>69</v>
      </c>
      <c r="AO116" t="s">
        <v>187</v>
      </c>
      <c r="AP116" t="s">
        <v>3930</v>
      </c>
      <c r="AQ116" t="s">
        <v>3930</v>
      </c>
      <c r="AR116" t="s">
        <v>100</v>
      </c>
      <c r="AS116" t="s">
        <v>145</v>
      </c>
      <c r="AT116" t="s">
        <v>296</v>
      </c>
    </row>
    <row r="117" spans="1:46">
      <c r="A117" s="1" t="s">
        <v>3937</v>
      </c>
      <c r="B117" s="1" t="s">
        <v>3938</v>
      </c>
      <c r="C117" s="1" t="s">
        <v>3892</v>
      </c>
      <c r="D117" s="1">
        <v>2023</v>
      </c>
      <c r="E117" s="1" t="s">
        <v>296</v>
      </c>
      <c r="F117" s="1" t="s">
        <v>3930</v>
      </c>
      <c r="G117" s="1" t="s">
        <v>3930</v>
      </c>
      <c r="H117" t="s">
        <v>129</v>
      </c>
      <c r="I117" t="s">
        <v>2</v>
      </c>
      <c r="J117" t="s">
        <v>7</v>
      </c>
      <c r="K117" t="s">
        <v>3881</v>
      </c>
      <c r="L117" t="s">
        <v>3881</v>
      </c>
      <c r="M117" t="s">
        <v>3881</v>
      </c>
      <c r="N117" t="s">
        <v>3881</v>
      </c>
      <c r="O117" t="s">
        <v>8</v>
      </c>
      <c r="P117" t="s">
        <v>3881</v>
      </c>
      <c r="Q117" t="s">
        <v>3881</v>
      </c>
      <c r="R117" t="s">
        <v>603</v>
      </c>
      <c r="S117" t="s">
        <v>3881</v>
      </c>
      <c r="T117" t="s">
        <v>297</v>
      </c>
      <c r="U117" t="s">
        <v>298</v>
      </c>
      <c r="V117" t="s">
        <v>3881</v>
      </c>
      <c r="W117" t="s">
        <v>3881</v>
      </c>
      <c r="X117" t="s">
        <v>3881</v>
      </c>
      <c r="Y117" t="s">
        <v>3881</v>
      </c>
      <c r="Z117" t="s">
        <v>135</v>
      </c>
      <c r="AA117" t="s">
        <v>3930</v>
      </c>
      <c r="AB117" t="s">
        <v>136</v>
      </c>
      <c r="AC117" t="s">
        <v>3930</v>
      </c>
      <c r="AD117" t="s">
        <v>3908</v>
      </c>
      <c r="AE117" t="s">
        <v>4</v>
      </c>
      <c r="AF117" t="s">
        <v>3907</v>
      </c>
      <c r="AG117" t="s">
        <v>137</v>
      </c>
      <c r="AH117" t="s">
        <v>3952</v>
      </c>
      <c r="AI117" t="s">
        <v>3930</v>
      </c>
      <c r="AJ117" t="s">
        <v>138</v>
      </c>
      <c r="AK117" t="s">
        <v>67</v>
      </c>
      <c r="AL117" t="s">
        <v>1673</v>
      </c>
      <c r="AM117" t="s">
        <v>1645</v>
      </c>
      <c r="AN117" t="s">
        <v>69</v>
      </c>
      <c r="AO117" t="s">
        <v>187</v>
      </c>
      <c r="AP117" t="s">
        <v>3930</v>
      </c>
      <c r="AQ117" t="s">
        <v>3930</v>
      </c>
      <c r="AR117" t="s">
        <v>100</v>
      </c>
      <c r="AS117" t="s">
        <v>145</v>
      </c>
      <c r="AT117" t="s">
        <v>296</v>
      </c>
    </row>
    <row r="118" spans="1:46">
      <c r="A118" s="1" t="s">
        <v>3939</v>
      </c>
      <c r="B118" s="1" t="s">
        <v>3940</v>
      </c>
      <c r="C118" s="1" t="s">
        <v>3890</v>
      </c>
      <c r="D118" s="1">
        <v>2023</v>
      </c>
      <c r="E118" s="1" t="s">
        <v>296</v>
      </c>
      <c r="F118" s="1" t="s">
        <v>3930</v>
      </c>
      <c r="G118" s="1" t="s">
        <v>3930</v>
      </c>
      <c r="H118" t="s">
        <v>129</v>
      </c>
      <c r="I118" t="s">
        <v>2</v>
      </c>
      <c r="J118" t="s">
        <v>7</v>
      </c>
      <c r="K118" t="s">
        <v>3881</v>
      </c>
      <c r="L118" t="s">
        <v>3881</v>
      </c>
      <c r="M118" t="s">
        <v>3881</v>
      </c>
      <c r="N118" t="s">
        <v>3881</v>
      </c>
      <c r="O118" t="s">
        <v>8</v>
      </c>
      <c r="P118" t="s">
        <v>3881</v>
      </c>
      <c r="Q118" t="s">
        <v>3881</v>
      </c>
      <c r="R118" t="s">
        <v>603</v>
      </c>
      <c r="S118" t="s">
        <v>3881</v>
      </c>
      <c r="T118" t="s">
        <v>297</v>
      </c>
      <c r="U118" t="s">
        <v>298</v>
      </c>
      <c r="V118" t="s">
        <v>3881</v>
      </c>
      <c r="W118" t="s">
        <v>3881</v>
      </c>
      <c r="X118" t="s">
        <v>3881</v>
      </c>
      <c r="Y118" t="s">
        <v>3881</v>
      </c>
      <c r="Z118" t="s">
        <v>135</v>
      </c>
      <c r="AA118" t="s">
        <v>3930</v>
      </c>
      <c r="AB118" t="s">
        <v>136</v>
      </c>
      <c r="AC118" t="s">
        <v>3930</v>
      </c>
      <c r="AD118" t="s">
        <v>3908</v>
      </c>
      <c r="AE118" t="s">
        <v>4</v>
      </c>
      <c r="AF118" t="s">
        <v>3907</v>
      </c>
      <c r="AG118" t="s">
        <v>137</v>
      </c>
      <c r="AH118" t="s">
        <v>3952</v>
      </c>
      <c r="AI118" t="s">
        <v>3930</v>
      </c>
      <c r="AJ118" t="s">
        <v>138</v>
      </c>
      <c r="AK118" t="s">
        <v>102</v>
      </c>
      <c r="AL118" t="s">
        <v>1673</v>
      </c>
      <c r="AM118" t="s">
        <v>1645</v>
      </c>
      <c r="AN118" t="s">
        <v>69</v>
      </c>
      <c r="AO118" t="s">
        <v>187</v>
      </c>
      <c r="AP118" t="s">
        <v>3930</v>
      </c>
      <c r="AQ118" t="s">
        <v>3930</v>
      </c>
      <c r="AR118" t="s">
        <v>100</v>
      </c>
      <c r="AS118" t="s">
        <v>145</v>
      </c>
      <c r="AT118" t="s">
        <v>296</v>
      </c>
    </row>
    <row r="119" spans="1:46">
      <c r="A119" s="1" t="s">
        <v>3941</v>
      </c>
      <c r="B119" s="1" t="s">
        <v>3942</v>
      </c>
      <c r="C119" s="1" t="s">
        <v>3889</v>
      </c>
      <c r="D119" s="1" t="s">
        <v>3909</v>
      </c>
      <c r="E119" s="1" t="s">
        <v>296</v>
      </c>
      <c r="F119" s="1" t="s">
        <v>3930</v>
      </c>
      <c r="G119" s="1" t="s">
        <v>3930</v>
      </c>
      <c r="H119" t="s">
        <v>129</v>
      </c>
      <c r="I119" t="s">
        <v>89</v>
      </c>
      <c r="J119" t="s">
        <v>7</v>
      </c>
      <c r="K119" t="s">
        <v>3881</v>
      </c>
      <c r="L119" t="s">
        <v>3881</v>
      </c>
      <c r="M119" t="s">
        <v>3881</v>
      </c>
      <c r="N119" t="s">
        <v>3930</v>
      </c>
      <c r="O119" t="s">
        <v>8</v>
      </c>
      <c r="P119" t="s">
        <v>3881</v>
      </c>
      <c r="Q119" t="s">
        <v>3881</v>
      </c>
      <c r="R119" t="s">
        <v>605</v>
      </c>
      <c r="S119" t="s">
        <v>634</v>
      </c>
      <c r="T119" t="s">
        <v>3930</v>
      </c>
      <c r="U119" t="s">
        <v>3930</v>
      </c>
      <c r="V119" t="s">
        <v>3930</v>
      </c>
      <c r="W119" t="s">
        <v>3881</v>
      </c>
      <c r="X119" t="s">
        <v>3881</v>
      </c>
      <c r="Y119" t="s">
        <v>3881</v>
      </c>
      <c r="Z119" t="s">
        <v>135</v>
      </c>
      <c r="AA119" t="s">
        <v>3930</v>
      </c>
      <c r="AB119" t="s">
        <v>136</v>
      </c>
      <c r="AC119" t="s">
        <v>3930</v>
      </c>
      <c r="AD119" t="s">
        <v>3908</v>
      </c>
      <c r="AE119" t="s">
        <v>4</v>
      </c>
      <c r="AF119" t="s">
        <v>3907</v>
      </c>
      <c r="AG119" t="s">
        <v>137</v>
      </c>
      <c r="AH119" t="s">
        <v>3952</v>
      </c>
      <c r="AI119" t="s">
        <v>1489</v>
      </c>
      <c r="AJ119" t="s">
        <v>138</v>
      </c>
      <c r="AK119" t="s">
        <v>102</v>
      </c>
      <c r="AL119" t="s">
        <v>3930</v>
      </c>
      <c r="AM119" t="s">
        <v>3930</v>
      </c>
      <c r="AN119" t="s">
        <v>69</v>
      </c>
      <c r="AO119" t="s">
        <v>187</v>
      </c>
      <c r="AP119" t="s">
        <v>3930</v>
      </c>
      <c r="AQ119" t="s">
        <v>3930</v>
      </c>
      <c r="AR119" t="s">
        <v>100</v>
      </c>
      <c r="AS119" t="s">
        <v>145</v>
      </c>
      <c r="AT119" t="s">
        <v>296</v>
      </c>
    </row>
    <row r="120" spans="1:46">
      <c r="A120" s="1" t="s">
        <v>3943</v>
      </c>
      <c r="B120" s="1" t="s">
        <v>3944</v>
      </c>
      <c r="C120" s="1" t="s">
        <v>3894</v>
      </c>
      <c r="D120" s="1" t="s">
        <v>3909</v>
      </c>
      <c r="E120" s="1" t="s">
        <v>296</v>
      </c>
      <c r="F120" s="1" t="s">
        <v>3930</v>
      </c>
      <c r="G120" s="1" t="s">
        <v>3930</v>
      </c>
      <c r="H120" t="s">
        <v>129</v>
      </c>
      <c r="I120" t="s">
        <v>89</v>
      </c>
      <c r="J120" t="s">
        <v>7</v>
      </c>
      <c r="K120" t="s">
        <v>3881</v>
      </c>
      <c r="L120" t="s">
        <v>3881</v>
      </c>
      <c r="M120" t="s">
        <v>3881</v>
      </c>
      <c r="N120" t="s">
        <v>3930</v>
      </c>
      <c r="O120" t="s">
        <v>8</v>
      </c>
      <c r="P120" t="s">
        <v>3881</v>
      </c>
      <c r="Q120" t="s">
        <v>3881</v>
      </c>
      <c r="R120" t="s">
        <v>605</v>
      </c>
      <c r="S120" t="s">
        <v>634</v>
      </c>
      <c r="T120" t="s">
        <v>3930</v>
      </c>
      <c r="U120" t="s">
        <v>3930</v>
      </c>
      <c r="V120" t="s">
        <v>3930</v>
      </c>
      <c r="W120" t="s">
        <v>3881</v>
      </c>
      <c r="X120" t="s">
        <v>3881</v>
      </c>
      <c r="Y120" t="s">
        <v>3881</v>
      </c>
      <c r="Z120" t="s">
        <v>135</v>
      </c>
      <c r="AA120" t="s">
        <v>3930</v>
      </c>
      <c r="AB120" t="s">
        <v>136</v>
      </c>
      <c r="AC120" t="s">
        <v>3930</v>
      </c>
      <c r="AD120" t="s">
        <v>3908</v>
      </c>
      <c r="AE120" t="s">
        <v>4</v>
      </c>
      <c r="AF120" t="s">
        <v>3907</v>
      </c>
      <c r="AG120" t="s">
        <v>137</v>
      </c>
      <c r="AH120" t="s">
        <v>3952</v>
      </c>
      <c r="AI120" t="s">
        <v>1489</v>
      </c>
      <c r="AJ120" t="s">
        <v>138</v>
      </c>
      <c r="AK120" t="s">
        <v>102</v>
      </c>
      <c r="AL120" t="s">
        <v>3930</v>
      </c>
      <c r="AM120" t="s">
        <v>3930</v>
      </c>
      <c r="AN120" t="s">
        <v>69</v>
      </c>
      <c r="AO120" t="s">
        <v>187</v>
      </c>
      <c r="AP120" t="s">
        <v>3930</v>
      </c>
      <c r="AQ120" t="s">
        <v>3930</v>
      </c>
      <c r="AR120" t="s">
        <v>100</v>
      </c>
      <c r="AS120" t="s">
        <v>145</v>
      </c>
      <c r="AT120" t="s">
        <v>296</v>
      </c>
    </row>
    <row r="121" spans="1:46">
      <c r="A121" s="1" t="s">
        <v>3945</v>
      </c>
      <c r="B121" s="1" t="s">
        <v>270</v>
      </c>
      <c r="C121" s="1" t="s">
        <v>3888</v>
      </c>
      <c r="D121" s="1" t="s">
        <v>3909</v>
      </c>
      <c r="E121" s="1" t="s">
        <v>296</v>
      </c>
      <c r="F121" s="1" t="s">
        <v>3930</v>
      </c>
      <c r="G121" s="1" t="s">
        <v>3930</v>
      </c>
      <c r="H121" t="s">
        <v>129</v>
      </c>
      <c r="I121" t="s">
        <v>89</v>
      </c>
      <c r="J121" t="s">
        <v>7</v>
      </c>
      <c r="K121" t="s">
        <v>3881</v>
      </c>
      <c r="L121" t="s">
        <v>3881</v>
      </c>
      <c r="M121" t="s">
        <v>3881</v>
      </c>
      <c r="N121" t="s">
        <v>3930</v>
      </c>
      <c r="O121" t="s">
        <v>8</v>
      </c>
      <c r="P121" t="s">
        <v>3881</v>
      </c>
      <c r="Q121" t="s">
        <v>3881</v>
      </c>
      <c r="R121" t="s">
        <v>605</v>
      </c>
      <c r="S121" t="s">
        <v>634</v>
      </c>
      <c r="T121" t="s">
        <v>3930</v>
      </c>
      <c r="U121" t="s">
        <v>3930</v>
      </c>
      <c r="V121" t="s">
        <v>3930</v>
      </c>
      <c r="W121" t="s">
        <v>3881</v>
      </c>
      <c r="X121" t="s">
        <v>3881</v>
      </c>
      <c r="Y121" t="s">
        <v>3881</v>
      </c>
      <c r="Z121" t="s">
        <v>135</v>
      </c>
      <c r="AA121" t="s">
        <v>3930</v>
      </c>
      <c r="AB121" t="s">
        <v>136</v>
      </c>
      <c r="AC121" t="s">
        <v>3930</v>
      </c>
      <c r="AD121" t="s">
        <v>3908</v>
      </c>
      <c r="AE121" t="s">
        <v>4</v>
      </c>
      <c r="AF121" t="s">
        <v>3907</v>
      </c>
      <c r="AG121" t="s">
        <v>137</v>
      </c>
      <c r="AH121" t="s">
        <v>3952</v>
      </c>
      <c r="AI121" t="s">
        <v>3930</v>
      </c>
      <c r="AJ121" t="s">
        <v>138</v>
      </c>
      <c r="AK121" t="s">
        <v>102</v>
      </c>
      <c r="AL121" t="s">
        <v>3930</v>
      </c>
      <c r="AM121" t="s">
        <v>3930</v>
      </c>
      <c r="AN121" t="s">
        <v>69</v>
      </c>
      <c r="AO121" t="s">
        <v>187</v>
      </c>
      <c r="AP121" t="s">
        <v>3930</v>
      </c>
      <c r="AQ121" t="s">
        <v>3930</v>
      </c>
      <c r="AR121" t="s">
        <v>100</v>
      </c>
      <c r="AS121" t="s">
        <v>145</v>
      </c>
      <c r="AT121" t="s">
        <v>296</v>
      </c>
    </row>
    <row r="122" spans="1:46">
      <c r="A122" s="1" t="s">
        <v>3946</v>
      </c>
      <c r="B122" s="1" t="s">
        <v>272</v>
      </c>
      <c r="C122" s="1" t="s">
        <v>3892</v>
      </c>
      <c r="D122" s="1" t="s">
        <v>3909</v>
      </c>
      <c r="E122" s="1" t="s">
        <v>296</v>
      </c>
      <c r="F122" s="1" t="s">
        <v>3930</v>
      </c>
      <c r="G122" s="1" t="s">
        <v>3930</v>
      </c>
      <c r="H122" t="s">
        <v>129</v>
      </c>
      <c r="I122" t="s">
        <v>89</v>
      </c>
      <c r="J122" t="s">
        <v>7</v>
      </c>
      <c r="K122" t="s">
        <v>3881</v>
      </c>
      <c r="L122" t="s">
        <v>3881</v>
      </c>
      <c r="M122" t="s">
        <v>3881</v>
      </c>
      <c r="N122" t="s">
        <v>3930</v>
      </c>
      <c r="O122" t="s">
        <v>8</v>
      </c>
      <c r="P122" t="s">
        <v>3881</v>
      </c>
      <c r="Q122" t="s">
        <v>3881</v>
      </c>
      <c r="R122" t="s">
        <v>605</v>
      </c>
      <c r="S122" t="s">
        <v>634</v>
      </c>
      <c r="T122" t="s">
        <v>3930</v>
      </c>
      <c r="U122" t="s">
        <v>3930</v>
      </c>
      <c r="V122" t="s">
        <v>3930</v>
      </c>
      <c r="W122" t="s">
        <v>3881</v>
      </c>
      <c r="X122" t="s">
        <v>3881</v>
      </c>
      <c r="Y122" t="s">
        <v>3881</v>
      </c>
      <c r="Z122" t="s">
        <v>135</v>
      </c>
      <c r="AA122" t="s">
        <v>3930</v>
      </c>
      <c r="AB122" t="s">
        <v>136</v>
      </c>
      <c r="AC122" t="s">
        <v>3930</v>
      </c>
      <c r="AD122" t="s">
        <v>3908</v>
      </c>
      <c r="AE122" t="s">
        <v>4</v>
      </c>
      <c r="AF122" t="s">
        <v>3907</v>
      </c>
      <c r="AG122" t="s">
        <v>137</v>
      </c>
      <c r="AH122" t="s">
        <v>3952</v>
      </c>
      <c r="AI122" t="s">
        <v>3930</v>
      </c>
      <c r="AJ122" t="s">
        <v>138</v>
      </c>
      <c r="AK122" t="s">
        <v>102</v>
      </c>
      <c r="AL122" t="s">
        <v>3930</v>
      </c>
      <c r="AM122" t="s">
        <v>3930</v>
      </c>
      <c r="AN122" t="s">
        <v>69</v>
      </c>
      <c r="AO122" t="s">
        <v>187</v>
      </c>
      <c r="AP122" t="s">
        <v>3930</v>
      </c>
      <c r="AQ122" t="s">
        <v>3930</v>
      </c>
      <c r="AR122" t="s">
        <v>100</v>
      </c>
      <c r="AS122" t="s">
        <v>145</v>
      </c>
      <c r="AT122" t="s">
        <v>296</v>
      </c>
    </row>
    <row r="123" spans="1:46">
      <c r="A123" s="1" t="s">
        <v>3947</v>
      </c>
      <c r="B123" s="1" t="s">
        <v>274</v>
      </c>
      <c r="C123" s="1" t="s">
        <v>3890</v>
      </c>
      <c r="D123" s="1" t="s">
        <v>3909</v>
      </c>
      <c r="E123" s="1" t="s">
        <v>296</v>
      </c>
      <c r="F123" s="1" t="s">
        <v>3930</v>
      </c>
      <c r="G123" s="1" t="s">
        <v>3930</v>
      </c>
      <c r="H123" t="s">
        <v>129</v>
      </c>
      <c r="I123" t="s">
        <v>31</v>
      </c>
      <c r="J123" t="s">
        <v>7</v>
      </c>
      <c r="K123" t="s">
        <v>3881</v>
      </c>
      <c r="L123" t="s">
        <v>3881</v>
      </c>
      <c r="M123" t="s">
        <v>3881</v>
      </c>
      <c r="N123" t="s">
        <v>3930</v>
      </c>
      <c r="O123" t="s">
        <v>8</v>
      </c>
      <c r="P123" t="s">
        <v>3881</v>
      </c>
      <c r="Q123" t="s">
        <v>3881</v>
      </c>
      <c r="R123" t="s">
        <v>605</v>
      </c>
      <c r="S123" t="s">
        <v>634</v>
      </c>
      <c r="T123" t="s">
        <v>3930</v>
      </c>
      <c r="U123" t="s">
        <v>3930</v>
      </c>
      <c r="V123" t="s">
        <v>3930</v>
      </c>
      <c r="W123" t="s">
        <v>3881</v>
      </c>
      <c r="X123" t="s">
        <v>3881</v>
      </c>
      <c r="Y123" t="s">
        <v>3881</v>
      </c>
      <c r="Z123" t="s">
        <v>135</v>
      </c>
      <c r="AA123" t="s">
        <v>3930</v>
      </c>
      <c r="AB123" t="s">
        <v>136</v>
      </c>
      <c r="AC123" t="s">
        <v>3930</v>
      </c>
      <c r="AD123" t="s">
        <v>3908</v>
      </c>
      <c r="AE123" t="s">
        <v>4</v>
      </c>
      <c r="AF123" t="s">
        <v>3907</v>
      </c>
      <c r="AG123" t="s">
        <v>137</v>
      </c>
      <c r="AH123" t="s">
        <v>3952</v>
      </c>
      <c r="AI123" t="s">
        <v>3930</v>
      </c>
      <c r="AJ123" t="s">
        <v>138</v>
      </c>
      <c r="AK123" t="s">
        <v>102</v>
      </c>
      <c r="AL123" t="s">
        <v>3930</v>
      </c>
      <c r="AM123" t="s">
        <v>3930</v>
      </c>
      <c r="AN123" t="s">
        <v>69</v>
      </c>
      <c r="AO123" t="s">
        <v>187</v>
      </c>
      <c r="AP123" t="s">
        <v>3930</v>
      </c>
      <c r="AQ123" t="s">
        <v>3930</v>
      </c>
      <c r="AR123" t="s">
        <v>100</v>
      </c>
      <c r="AS123" t="s">
        <v>145</v>
      </c>
      <c r="AT123" t="s">
        <v>296</v>
      </c>
    </row>
    <row r="124" spans="1:46">
      <c r="A124" s="1" t="s">
        <v>3062</v>
      </c>
      <c r="B124" s="1" t="s">
        <v>3063</v>
      </c>
      <c r="C124" s="1" t="s">
        <v>3892</v>
      </c>
      <c r="D124" s="1" t="s">
        <v>228</v>
      </c>
      <c r="E124" s="1" t="s">
        <v>296</v>
      </c>
      <c r="F124" s="1" t="s">
        <v>3930</v>
      </c>
      <c r="G124" s="1" t="s">
        <v>3930</v>
      </c>
      <c r="H124" t="s">
        <v>129</v>
      </c>
      <c r="I124" t="s">
        <v>0</v>
      </c>
      <c r="J124" t="s">
        <v>146</v>
      </c>
      <c r="K124" t="s">
        <v>3881</v>
      </c>
      <c r="L124" t="s">
        <v>3881</v>
      </c>
      <c r="M124" t="s">
        <v>3881</v>
      </c>
      <c r="N124" t="s">
        <v>3881</v>
      </c>
      <c r="O124" t="s">
        <v>9</v>
      </c>
      <c r="P124" t="s">
        <v>3881</v>
      </c>
      <c r="Q124" t="s">
        <v>3881</v>
      </c>
      <c r="R124" t="s">
        <v>603</v>
      </c>
      <c r="S124" t="s">
        <v>3881</v>
      </c>
      <c r="T124" t="s">
        <v>3930</v>
      </c>
      <c r="U124" t="s">
        <v>3930</v>
      </c>
      <c r="V124" t="s">
        <v>3881</v>
      </c>
      <c r="W124" t="s">
        <v>3881</v>
      </c>
      <c r="X124" t="s">
        <v>3881</v>
      </c>
      <c r="Y124" t="s">
        <v>3881</v>
      </c>
      <c r="Z124" t="s">
        <v>135</v>
      </c>
      <c r="AA124" t="s">
        <v>3930</v>
      </c>
      <c r="AB124" t="s">
        <v>136</v>
      </c>
      <c r="AC124" t="s">
        <v>3930</v>
      </c>
      <c r="AD124" t="s">
        <v>3908</v>
      </c>
      <c r="AE124" t="s">
        <v>3930</v>
      </c>
      <c r="AF124" t="s">
        <v>3907</v>
      </c>
      <c r="AG124" t="s">
        <v>137</v>
      </c>
      <c r="AH124" t="s">
        <v>3952</v>
      </c>
      <c r="AI124" t="s">
        <v>1491</v>
      </c>
      <c r="AJ124" t="s">
        <v>138</v>
      </c>
      <c r="AK124" t="s">
        <v>102</v>
      </c>
      <c r="AL124" t="s">
        <v>3930</v>
      </c>
      <c r="AM124" t="s">
        <v>3930</v>
      </c>
      <c r="AN124" t="s">
        <v>3930</v>
      </c>
      <c r="AO124" t="s">
        <v>187</v>
      </c>
      <c r="AP124" t="s">
        <v>3930</v>
      </c>
      <c r="AQ124" t="s">
        <v>3930</v>
      </c>
      <c r="AR124" t="s">
        <v>100</v>
      </c>
      <c r="AS124" t="s">
        <v>347</v>
      </c>
      <c r="AT124" t="s">
        <v>296</v>
      </c>
    </row>
    <row r="125" spans="1:46">
      <c r="A125" s="1" t="s">
        <v>3068</v>
      </c>
      <c r="B125" s="1" t="s">
        <v>3069</v>
      </c>
      <c r="C125" s="1" t="s">
        <v>3890</v>
      </c>
      <c r="D125" s="1" t="s">
        <v>228</v>
      </c>
      <c r="E125" s="1" t="s">
        <v>296</v>
      </c>
      <c r="F125" s="1" t="s">
        <v>3930</v>
      </c>
      <c r="G125" s="1" t="s">
        <v>3930</v>
      </c>
      <c r="H125" t="s">
        <v>129</v>
      </c>
      <c r="I125" t="s">
        <v>1</v>
      </c>
      <c r="J125" t="s">
        <v>146</v>
      </c>
      <c r="K125" t="s">
        <v>3881</v>
      </c>
      <c r="L125" t="s">
        <v>3881</v>
      </c>
      <c r="M125" t="s">
        <v>3881</v>
      </c>
      <c r="N125" t="s">
        <v>3881</v>
      </c>
      <c r="O125" t="s">
        <v>9</v>
      </c>
      <c r="P125" t="s">
        <v>3881</v>
      </c>
      <c r="Q125" t="s">
        <v>3881</v>
      </c>
      <c r="R125" t="s">
        <v>603</v>
      </c>
      <c r="S125" t="s">
        <v>3881</v>
      </c>
      <c r="T125" t="s">
        <v>3930</v>
      </c>
      <c r="U125" t="s">
        <v>3930</v>
      </c>
      <c r="V125" t="s">
        <v>3881</v>
      </c>
      <c r="W125" t="s">
        <v>3881</v>
      </c>
      <c r="X125" t="s">
        <v>3881</v>
      </c>
      <c r="Y125" t="s">
        <v>3881</v>
      </c>
      <c r="Z125" t="s">
        <v>135</v>
      </c>
      <c r="AA125" t="s">
        <v>3930</v>
      </c>
      <c r="AB125" t="s">
        <v>136</v>
      </c>
      <c r="AC125" t="s">
        <v>3930</v>
      </c>
      <c r="AD125" t="s">
        <v>3908</v>
      </c>
      <c r="AE125" t="s">
        <v>3930</v>
      </c>
      <c r="AF125" t="s">
        <v>3907</v>
      </c>
      <c r="AG125" t="s">
        <v>137</v>
      </c>
      <c r="AH125" t="s">
        <v>3952</v>
      </c>
      <c r="AI125" t="s">
        <v>1491</v>
      </c>
      <c r="AJ125" t="s">
        <v>138</v>
      </c>
      <c r="AK125" t="s">
        <v>102</v>
      </c>
      <c r="AL125" t="s">
        <v>3930</v>
      </c>
      <c r="AM125" t="s">
        <v>3930</v>
      </c>
      <c r="AN125" t="s">
        <v>3930</v>
      </c>
      <c r="AO125" t="s">
        <v>187</v>
      </c>
      <c r="AP125" t="s">
        <v>3930</v>
      </c>
      <c r="AQ125" t="s">
        <v>3930</v>
      </c>
      <c r="AR125" t="s">
        <v>100</v>
      </c>
      <c r="AS125" t="s">
        <v>347</v>
      </c>
      <c r="AT125" t="s">
        <v>296</v>
      </c>
    </row>
    <row r="126" spans="1:46">
      <c r="A126" s="1" t="s">
        <v>3074</v>
      </c>
      <c r="B126" s="1" t="s">
        <v>3075</v>
      </c>
      <c r="C126" s="1" t="s">
        <v>3891</v>
      </c>
      <c r="D126" s="1" t="s">
        <v>228</v>
      </c>
      <c r="E126" s="1" t="s">
        <v>296</v>
      </c>
      <c r="F126" s="1" t="s">
        <v>3930</v>
      </c>
      <c r="G126" s="1" t="s">
        <v>3930</v>
      </c>
      <c r="H126" t="s">
        <v>129</v>
      </c>
      <c r="I126" t="s">
        <v>1</v>
      </c>
      <c r="J126" t="s">
        <v>146</v>
      </c>
      <c r="K126" t="s">
        <v>3881</v>
      </c>
      <c r="L126" t="s">
        <v>3881</v>
      </c>
      <c r="M126" t="s">
        <v>3881</v>
      </c>
      <c r="N126" t="s">
        <v>3881</v>
      </c>
      <c r="O126" t="s">
        <v>9</v>
      </c>
      <c r="P126" t="s">
        <v>3881</v>
      </c>
      <c r="Q126" t="s">
        <v>3881</v>
      </c>
      <c r="R126" t="s">
        <v>603</v>
      </c>
      <c r="S126" t="s">
        <v>3881</v>
      </c>
      <c r="T126" t="s">
        <v>3930</v>
      </c>
      <c r="U126" t="s">
        <v>3930</v>
      </c>
      <c r="V126" t="s">
        <v>3881</v>
      </c>
      <c r="W126" t="s">
        <v>3881</v>
      </c>
      <c r="X126" t="s">
        <v>3881</v>
      </c>
      <c r="Y126" t="s">
        <v>3881</v>
      </c>
      <c r="Z126" t="s">
        <v>135</v>
      </c>
      <c r="AA126" t="s">
        <v>3930</v>
      </c>
      <c r="AB126" t="s">
        <v>136</v>
      </c>
      <c r="AC126" t="s">
        <v>3930</v>
      </c>
      <c r="AD126" t="s">
        <v>3908</v>
      </c>
      <c r="AE126" t="s">
        <v>3930</v>
      </c>
      <c r="AF126" t="s">
        <v>3907</v>
      </c>
      <c r="AG126" t="s">
        <v>137</v>
      </c>
      <c r="AH126" t="s">
        <v>3952</v>
      </c>
      <c r="AI126" t="s">
        <v>1491</v>
      </c>
      <c r="AJ126" t="s">
        <v>138</v>
      </c>
      <c r="AK126" t="s">
        <v>102</v>
      </c>
      <c r="AL126" t="s">
        <v>3930</v>
      </c>
      <c r="AM126" t="s">
        <v>3930</v>
      </c>
      <c r="AN126" t="s">
        <v>3930</v>
      </c>
      <c r="AO126" t="s">
        <v>187</v>
      </c>
      <c r="AP126" t="s">
        <v>3930</v>
      </c>
      <c r="AQ126" t="s">
        <v>3930</v>
      </c>
      <c r="AR126" t="s">
        <v>100</v>
      </c>
      <c r="AS126" t="s">
        <v>347</v>
      </c>
      <c r="AT126" t="s">
        <v>296</v>
      </c>
    </row>
    <row r="127" spans="1:46">
      <c r="A127" s="1" t="s">
        <v>3080</v>
      </c>
      <c r="B127" s="1" t="s">
        <v>3081</v>
      </c>
      <c r="C127" s="1" t="s">
        <v>3888</v>
      </c>
      <c r="D127" s="1" t="s">
        <v>228</v>
      </c>
      <c r="E127" s="1" t="s">
        <v>296</v>
      </c>
      <c r="F127" s="1" t="s">
        <v>3930</v>
      </c>
      <c r="G127" s="1" t="s">
        <v>3930</v>
      </c>
      <c r="H127" t="s">
        <v>129</v>
      </c>
      <c r="I127" t="s">
        <v>0</v>
      </c>
      <c r="J127" t="s">
        <v>146</v>
      </c>
      <c r="K127" t="s">
        <v>3881</v>
      </c>
      <c r="L127" t="s">
        <v>3881</v>
      </c>
      <c r="M127" t="s">
        <v>3881</v>
      </c>
      <c r="N127" t="s">
        <v>3881</v>
      </c>
      <c r="O127" t="s">
        <v>9</v>
      </c>
      <c r="P127" t="s">
        <v>3881</v>
      </c>
      <c r="Q127" t="s">
        <v>3881</v>
      </c>
      <c r="R127" t="s">
        <v>603</v>
      </c>
      <c r="S127" t="s">
        <v>3881</v>
      </c>
      <c r="T127" t="s">
        <v>3930</v>
      </c>
      <c r="U127" t="s">
        <v>3930</v>
      </c>
      <c r="V127" t="s">
        <v>3881</v>
      </c>
      <c r="W127" t="s">
        <v>3881</v>
      </c>
      <c r="X127" t="s">
        <v>3881</v>
      </c>
      <c r="Y127" t="s">
        <v>3881</v>
      </c>
      <c r="Z127" t="s">
        <v>135</v>
      </c>
      <c r="AA127" t="s">
        <v>3930</v>
      </c>
      <c r="AB127" t="s">
        <v>136</v>
      </c>
      <c r="AC127" t="s">
        <v>3930</v>
      </c>
      <c r="AD127" t="s">
        <v>3908</v>
      </c>
      <c r="AE127" t="s">
        <v>3930</v>
      </c>
      <c r="AF127" t="s">
        <v>3907</v>
      </c>
      <c r="AG127" t="s">
        <v>137</v>
      </c>
      <c r="AH127" t="s">
        <v>3952</v>
      </c>
      <c r="AI127" t="s">
        <v>1489</v>
      </c>
      <c r="AJ127" t="s">
        <v>138</v>
      </c>
      <c r="AK127" t="s">
        <v>102</v>
      </c>
      <c r="AL127" t="s">
        <v>3930</v>
      </c>
      <c r="AM127" t="s">
        <v>3930</v>
      </c>
      <c r="AN127" t="s">
        <v>3930</v>
      </c>
      <c r="AO127" t="s">
        <v>187</v>
      </c>
      <c r="AP127" t="s">
        <v>3930</v>
      </c>
      <c r="AQ127" t="s">
        <v>3930</v>
      </c>
      <c r="AR127" t="s">
        <v>100</v>
      </c>
      <c r="AS127" t="s">
        <v>347</v>
      </c>
      <c r="AT127" t="s">
        <v>296</v>
      </c>
    </row>
    <row r="128" spans="1:46">
      <c r="A128" s="1" t="s">
        <v>3086</v>
      </c>
      <c r="B128" s="1" t="s">
        <v>3087</v>
      </c>
      <c r="C128" s="1" t="s">
        <v>3892</v>
      </c>
      <c r="D128" s="1" t="s">
        <v>228</v>
      </c>
      <c r="E128" s="1" t="s">
        <v>296</v>
      </c>
      <c r="F128" s="1" t="s">
        <v>3930</v>
      </c>
      <c r="G128" s="1" t="s">
        <v>3930</v>
      </c>
      <c r="H128" t="s">
        <v>129</v>
      </c>
      <c r="I128" t="s">
        <v>0</v>
      </c>
      <c r="J128" t="s">
        <v>146</v>
      </c>
      <c r="K128" t="s">
        <v>3881</v>
      </c>
      <c r="L128" t="s">
        <v>3881</v>
      </c>
      <c r="M128" t="s">
        <v>3881</v>
      </c>
      <c r="N128" t="s">
        <v>3881</v>
      </c>
      <c r="O128" t="s">
        <v>9</v>
      </c>
      <c r="P128" t="s">
        <v>3881</v>
      </c>
      <c r="Q128" t="s">
        <v>3881</v>
      </c>
      <c r="R128" t="s">
        <v>603</v>
      </c>
      <c r="S128" t="s">
        <v>3881</v>
      </c>
      <c r="T128" t="s">
        <v>3930</v>
      </c>
      <c r="U128" t="s">
        <v>3930</v>
      </c>
      <c r="V128" t="s">
        <v>3881</v>
      </c>
      <c r="W128" t="s">
        <v>3881</v>
      </c>
      <c r="X128" t="s">
        <v>3881</v>
      </c>
      <c r="Y128" t="s">
        <v>3881</v>
      </c>
      <c r="Z128" t="s">
        <v>135</v>
      </c>
      <c r="AA128" t="s">
        <v>3930</v>
      </c>
      <c r="AB128" t="s">
        <v>136</v>
      </c>
      <c r="AC128" t="s">
        <v>3930</v>
      </c>
      <c r="AD128" t="s">
        <v>3908</v>
      </c>
      <c r="AE128" t="s">
        <v>3930</v>
      </c>
      <c r="AF128" t="s">
        <v>3907</v>
      </c>
      <c r="AG128" t="s">
        <v>137</v>
      </c>
      <c r="AH128" t="s">
        <v>3952</v>
      </c>
      <c r="AI128" t="s">
        <v>1489</v>
      </c>
      <c r="AJ128" t="s">
        <v>138</v>
      </c>
      <c r="AK128" t="s">
        <v>102</v>
      </c>
      <c r="AL128" t="s">
        <v>3930</v>
      </c>
      <c r="AM128" t="s">
        <v>3930</v>
      </c>
      <c r="AN128" t="s">
        <v>3930</v>
      </c>
      <c r="AO128" t="s">
        <v>187</v>
      </c>
      <c r="AP128" t="s">
        <v>3930</v>
      </c>
      <c r="AQ128" t="s">
        <v>3930</v>
      </c>
      <c r="AR128" t="s">
        <v>100</v>
      </c>
      <c r="AS128" t="s">
        <v>347</v>
      </c>
      <c r="AT128" t="s">
        <v>296</v>
      </c>
    </row>
    <row r="129" spans="1:46">
      <c r="A129" s="1" t="s">
        <v>3092</v>
      </c>
      <c r="B129" s="1" t="s">
        <v>3093</v>
      </c>
      <c r="C129" s="1" t="s">
        <v>3890</v>
      </c>
      <c r="D129" s="1" t="s">
        <v>228</v>
      </c>
      <c r="E129" s="1" t="s">
        <v>296</v>
      </c>
      <c r="F129" s="1" t="s">
        <v>3930</v>
      </c>
      <c r="G129" s="1" t="s">
        <v>3930</v>
      </c>
      <c r="H129" t="s">
        <v>129</v>
      </c>
      <c r="I129" t="s">
        <v>1</v>
      </c>
      <c r="J129" t="s">
        <v>146</v>
      </c>
      <c r="K129" t="s">
        <v>3881</v>
      </c>
      <c r="L129" t="s">
        <v>3881</v>
      </c>
      <c r="M129" t="s">
        <v>3881</v>
      </c>
      <c r="N129" t="s">
        <v>3881</v>
      </c>
      <c r="O129" t="s">
        <v>9</v>
      </c>
      <c r="P129" t="s">
        <v>3881</v>
      </c>
      <c r="Q129" t="s">
        <v>3881</v>
      </c>
      <c r="R129" t="s">
        <v>603</v>
      </c>
      <c r="S129" t="s">
        <v>3881</v>
      </c>
      <c r="T129" t="s">
        <v>3930</v>
      </c>
      <c r="U129" t="s">
        <v>3930</v>
      </c>
      <c r="V129" t="s">
        <v>3881</v>
      </c>
      <c r="W129" t="s">
        <v>3881</v>
      </c>
      <c r="X129" t="s">
        <v>3881</v>
      </c>
      <c r="Y129" t="s">
        <v>3881</v>
      </c>
      <c r="Z129" t="s">
        <v>135</v>
      </c>
      <c r="AA129" t="s">
        <v>3930</v>
      </c>
      <c r="AB129" t="s">
        <v>136</v>
      </c>
      <c r="AC129" t="s">
        <v>3930</v>
      </c>
      <c r="AD129" t="s">
        <v>3908</v>
      </c>
      <c r="AE129" t="s">
        <v>3930</v>
      </c>
      <c r="AF129" t="s">
        <v>3907</v>
      </c>
      <c r="AG129" t="s">
        <v>137</v>
      </c>
      <c r="AH129" t="s">
        <v>3952</v>
      </c>
      <c r="AI129" t="s">
        <v>1489</v>
      </c>
      <c r="AJ129" t="s">
        <v>138</v>
      </c>
      <c r="AK129" t="s">
        <v>102</v>
      </c>
      <c r="AL129" t="s">
        <v>3930</v>
      </c>
      <c r="AM129" t="s">
        <v>3930</v>
      </c>
      <c r="AN129" t="s">
        <v>3930</v>
      </c>
      <c r="AO129" t="s">
        <v>187</v>
      </c>
      <c r="AP129" t="s">
        <v>3930</v>
      </c>
      <c r="AQ129" t="s">
        <v>3930</v>
      </c>
      <c r="AR129" t="s">
        <v>100</v>
      </c>
      <c r="AS129" t="s">
        <v>347</v>
      </c>
      <c r="AT129" t="s">
        <v>296</v>
      </c>
    </row>
    <row r="130" spans="1:46">
      <c r="A130" s="1" t="s">
        <v>2990</v>
      </c>
      <c r="B130" s="1" t="s">
        <v>2991</v>
      </c>
      <c r="C130" s="1" t="s">
        <v>3892</v>
      </c>
      <c r="D130" s="1" t="s">
        <v>228</v>
      </c>
      <c r="E130" s="1" t="s">
        <v>296</v>
      </c>
      <c r="F130" s="1" t="s">
        <v>3930</v>
      </c>
      <c r="G130" s="1" t="s">
        <v>3930</v>
      </c>
      <c r="H130" t="s">
        <v>129</v>
      </c>
      <c r="I130" t="s">
        <v>0</v>
      </c>
      <c r="J130" t="s">
        <v>7</v>
      </c>
      <c r="K130" t="s">
        <v>3881</v>
      </c>
      <c r="L130" t="s">
        <v>3881</v>
      </c>
      <c r="M130" t="s">
        <v>3881</v>
      </c>
      <c r="N130" t="s">
        <v>3881</v>
      </c>
      <c r="O130" t="s">
        <v>9</v>
      </c>
      <c r="P130" t="s">
        <v>3881</v>
      </c>
      <c r="Q130" t="s">
        <v>3881</v>
      </c>
      <c r="R130" t="s">
        <v>603</v>
      </c>
      <c r="S130" t="s">
        <v>3881</v>
      </c>
      <c r="T130" t="s">
        <v>3930</v>
      </c>
      <c r="U130" t="s">
        <v>3930</v>
      </c>
      <c r="V130" t="s">
        <v>3881</v>
      </c>
      <c r="W130" t="s">
        <v>3881</v>
      </c>
      <c r="X130" t="s">
        <v>3881</v>
      </c>
      <c r="Y130" t="s">
        <v>3881</v>
      </c>
      <c r="Z130" t="s">
        <v>135</v>
      </c>
      <c r="AA130" t="s">
        <v>3930</v>
      </c>
      <c r="AB130" t="s">
        <v>136</v>
      </c>
      <c r="AC130" t="s">
        <v>3930</v>
      </c>
      <c r="AD130" t="s">
        <v>3908</v>
      </c>
      <c r="AE130" t="s">
        <v>1279</v>
      </c>
      <c r="AF130" t="s">
        <v>3907</v>
      </c>
      <c r="AG130" t="s">
        <v>137</v>
      </c>
      <c r="AH130" t="s">
        <v>3952</v>
      </c>
      <c r="AI130" t="s">
        <v>1491</v>
      </c>
      <c r="AJ130" t="s">
        <v>138</v>
      </c>
      <c r="AK130" t="s">
        <v>102</v>
      </c>
      <c r="AL130" t="s">
        <v>3930</v>
      </c>
      <c r="AM130" t="s">
        <v>3930</v>
      </c>
      <c r="AN130" t="s">
        <v>3930</v>
      </c>
      <c r="AO130" t="s">
        <v>1725</v>
      </c>
      <c r="AP130" t="s">
        <v>3930</v>
      </c>
      <c r="AQ130" t="s">
        <v>3930</v>
      </c>
      <c r="AR130" t="s">
        <v>100</v>
      </c>
      <c r="AS130" t="s">
        <v>347</v>
      </c>
      <c r="AT130" t="s">
        <v>296</v>
      </c>
    </row>
    <row r="131" spans="1:46">
      <c r="A131" s="1" t="s">
        <v>2996</v>
      </c>
      <c r="B131" s="1" t="s">
        <v>2997</v>
      </c>
      <c r="C131" s="1" t="s">
        <v>3890</v>
      </c>
      <c r="D131" s="1" t="s">
        <v>228</v>
      </c>
      <c r="E131" s="1" t="s">
        <v>296</v>
      </c>
      <c r="F131" s="1" t="s">
        <v>3930</v>
      </c>
      <c r="G131" s="1" t="s">
        <v>3930</v>
      </c>
      <c r="H131" t="s">
        <v>129</v>
      </c>
      <c r="I131" t="s">
        <v>0</v>
      </c>
      <c r="J131" t="s">
        <v>7</v>
      </c>
      <c r="K131" t="s">
        <v>3881</v>
      </c>
      <c r="L131" t="s">
        <v>3881</v>
      </c>
      <c r="M131" t="s">
        <v>3881</v>
      </c>
      <c r="N131" t="s">
        <v>3881</v>
      </c>
      <c r="O131" t="s">
        <v>9</v>
      </c>
      <c r="P131" t="s">
        <v>3881</v>
      </c>
      <c r="Q131" t="s">
        <v>3881</v>
      </c>
      <c r="R131" t="s">
        <v>603</v>
      </c>
      <c r="S131" t="s">
        <v>3881</v>
      </c>
      <c r="T131" t="s">
        <v>3930</v>
      </c>
      <c r="U131" t="s">
        <v>3930</v>
      </c>
      <c r="V131" t="s">
        <v>3881</v>
      </c>
      <c r="W131" t="s">
        <v>3881</v>
      </c>
      <c r="X131" t="s">
        <v>3881</v>
      </c>
      <c r="Y131" t="s">
        <v>3881</v>
      </c>
      <c r="Z131" t="s">
        <v>135</v>
      </c>
      <c r="AA131" t="s">
        <v>3930</v>
      </c>
      <c r="AB131" t="s">
        <v>136</v>
      </c>
      <c r="AC131" t="s">
        <v>3930</v>
      </c>
      <c r="AD131" t="s">
        <v>3908</v>
      </c>
      <c r="AE131" t="s">
        <v>1279</v>
      </c>
      <c r="AF131" t="s">
        <v>3907</v>
      </c>
      <c r="AG131" t="s">
        <v>137</v>
      </c>
      <c r="AH131" t="s">
        <v>3952</v>
      </c>
      <c r="AI131" t="s">
        <v>1491</v>
      </c>
      <c r="AJ131" t="s">
        <v>138</v>
      </c>
      <c r="AK131" t="s">
        <v>102</v>
      </c>
      <c r="AL131" t="s">
        <v>3930</v>
      </c>
      <c r="AM131" t="s">
        <v>3930</v>
      </c>
      <c r="AN131" t="s">
        <v>3930</v>
      </c>
      <c r="AO131" t="s">
        <v>1725</v>
      </c>
      <c r="AP131" t="s">
        <v>3930</v>
      </c>
      <c r="AQ131" t="s">
        <v>3930</v>
      </c>
      <c r="AR131" t="s">
        <v>100</v>
      </c>
      <c r="AS131" t="s">
        <v>347</v>
      </c>
      <c r="AT131" t="s">
        <v>296</v>
      </c>
    </row>
    <row r="132" spans="1:46">
      <c r="A132" s="1" t="s">
        <v>3002</v>
      </c>
      <c r="B132" s="1" t="s">
        <v>3003</v>
      </c>
      <c r="C132" s="1" t="s">
        <v>3891</v>
      </c>
      <c r="D132" s="1" t="s">
        <v>228</v>
      </c>
      <c r="E132" s="1" t="s">
        <v>296</v>
      </c>
      <c r="F132" s="1" t="s">
        <v>3930</v>
      </c>
      <c r="G132" s="1" t="s">
        <v>3930</v>
      </c>
      <c r="H132" t="s">
        <v>129</v>
      </c>
      <c r="I132" t="s">
        <v>1</v>
      </c>
      <c r="J132" t="s">
        <v>7</v>
      </c>
      <c r="K132" t="s">
        <v>3881</v>
      </c>
      <c r="L132" t="s">
        <v>3881</v>
      </c>
      <c r="M132" t="s">
        <v>3881</v>
      </c>
      <c r="N132" t="s">
        <v>3881</v>
      </c>
      <c r="O132" t="s">
        <v>9</v>
      </c>
      <c r="P132" t="s">
        <v>3881</v>
      </c>
      <c r="Q132" t="s">
        <v>3881</v>
      </c>
      <c r="R132" t="s">
        <v>603</v>
      </c>
      <c r="S132" t="s">
        <v>3881</v>
      </c>
      <c r="T132" t="s">
        <v>3930</v>
      </c>
      <c r="U132" t="s">
        <v>3930</v>
      </c>
      <c r="V132" t="s">
        <v>3881</v>
      </c>
      <c r="W132" t="s">
        <v>3881</v>
      </c>
      <c r="X132" t="s">
        <v>3881</v>
      </c>
      <c r="Y132" t="s">
        <v>3881</v>
      </c>
      <c r="Z132" t="s">
        <v>135</v>
      </c>
      <c r="AA132" t="s">
        <v>3930</v>
      </c>
      <c r="AB132" t="s">
        <v>136</v>
      </c>
      <c r="AC132" t="s">
        <v>3930</v>
      </c>
      <c r="AD132" t="s">
        <v>3908</v>
      </c>
      <c r="AE132" t="s">
        <v>1279</v>
      </c>
      <c r="AF132" t="s">
        <v>3907</v>
      </c>
      <c r="AG132" t="s">
        <v>137</v>
      </c>
      <c r="AH132" t="s">
        <v>3952</v>
      </c>
      <c r="AI132" t="s">
        <v>1491</v>
      </c>
      <c r="AJ132" t="s">
        <v>138</v>
      </c>
      <c r="AK132" t="s">
        <v>102</v>
      </c>
      <c r="AL132" t="s">
        <v>3930</v>
      </c>
      <c r="AM132" t="s">
        <v>3930</v>
      </c>
      <c r="AN132" t="s">
        <v>3930</v>
      </c>
      <c r="AO132" t="s">
        <v>1725</v>
      </c>
      <c r="AP132" t="s">
        <v>3930</v>
      </c>
      <c r="AQ132" t="s">
        <v>3930</v>
      </c>
      <c r="AR132" t="s">
        <v>100</v>
      </c>
      <c r="AS132" t="s">
        <v>347</v>
      </c>
      <c r="AT132" t="s">
        <v>296</v>
      </c>
    </row>
    <row r="133" spans="1:46">
      <c r="A133" s="1" t="s">
        <v>3008</v>
      </c>
      <c r="B133" s="1" t="s">
        <v>3009</v>
      </c>
      <c r="C133" s="1" t="s">
        <v>3888</v>
      </c>
      <c r="D133" s="1" t="s">
        <v>228</v>
      </c>
      <c r="E133" s="1" t="s">
        <v>296</v>
      </c>
      <c r="F133" s="1" t="s">
        <v>3930</v>
      </c>
      <c r="G133" s="1" t="s">
        <v>3930</v>
      </c>
      <c r="H133" t="s">
        <v>129</v>
      </c>
      <c r="I133" t="s">
        <v>0</v>
      </c>
      <c r="J133" t="s">
        <v>7</v>
      </c>
      <c r="K133" t="s">
        <v>3881</v>
      </c>
      <c r="L133" t="s">
        <v>3881</v>
      </c>
      <c r="M133" t="s">
        <v>3881</v>
      </c>
      <c r="N133" t="s">
        <v>3881</v>
      </c>
      <c r="O133" t="s">
        <v>9</v>
      </c>
      <c r="P133" t="s">
        <v>3881</v>
      </c>
      <c r="Q133" t="s">
        <v>3881</v>
      </c>
      <c r="R133" t="s">
        <v>603</v>
      </c>
      <c r="S133" t="s">
        <v>3881</v>
      </c>
      <c r="T133" t="s">
        <v>3930</v>
      </c>
      <c r="U133" t="s">
        <v>3930</v>
      </c>
      <c r="V133" t="s">
        <v>3881</v>
      </c>
      <c r="W133" t="s">
        <v>3881</v>
      </c>
      <c r="X133" t="s">
        <v>3881</v>
      </c>
      <c r="Y133" t="s">
        <v>3881</v>
      </c>
      <c r="Z133" t="s">
        <v>135</v>
      </c>
      <c r="AA133" t="s">
        <v>3930</v>
      </c>
      <c r="AB133" t="s">
        <v>136</v>
      </c>
      <c r="AC133" t="s">
        <v>3930</v>
      </c>
      <c r="AD133" t="s">
        <v>3908</v>
      </c>
      <c r="AE133" t="s">
        <v>1279</v>
      </c>
      <c r="AF133" t="s">
        <v>3907</v>
      </c>
      <c r="AG133" t="s">
        <v>137</v>
      </c>
      <c r="AH133" t="s">
        <v>3952</v>
      </c>
      <c r="AI133" t="s">
        <v>1489</v>
      </c>
      <c r="AJ133" t="s">
        <v>138</v>
      </c>
      <c r="AK133" t="s">
        <v>102</v>
      </c>
      <c r="AL133" t="s">
        <v>3930</v>
      </c>
      <c r="AM133" t="s">
        <v>3930</v>
      </c>
      <c r="AN133" t="s">
        <v>3930</v>
      </c>
      <c r="AO133" t="s">
        <v>1725</v>
      </c>
      <c r="AP133" t="s">
        <v>3930</v>
      </c>
      <c r="AQ133" t="s">
        <v>3930</v>
      </c>
      <c r="AR133" t="s">
        <v>100</v>
      </c>
      <c r="AS133" t="s">
        <v>347</v>
      </c>
      <c r="AT133" t="s">
        <v>296</v>
      </c>
    </row>
    <row r="134" spans="1:46">
      <c r="A134" s="1" t="s">
        <v>3014</v>
      </c>
      <c r="B134" s="1" t="s">
        <v>3015</v>
      </c>
      <c r="C134" s="1" t="s">
        <v>3892</v>
      </c>
      <c r="D134" s="1" t="s">
        <v>228</v>
      </c>
      <c r="E134" s="1" t="s">
        <v>296</v>
      </c>
      <c r="F134" s="1" t="s">
        <v>3930</v>
      </c>
      <c r="G134" s="1" t="s">
        <v>3930</v>
      </c>
      <c r="H134" t="s">
        <v>129</v>
      </c>
      <c r="I134" t="s">
        <v>0</v>
      </c>
      <c r="J134" t="s">
        <v>7</v>
      </c>
      <c r="K134" t="s">
        <v>3881</v>
      </c>
      <c r="L134" t="s">
        <v>3881</v>
      </c>
      <c r="M134" t="s">
        <v>3881</v>
      </c>
      <c r="N134" t="s">
        <v>3881</v>
      </c>
      <c r="O134" t="s">
        <v>9</v>
      </c>
      <c r="P134" t="s">
        <v>3881</v>
      </c>
      <c r="Q134" t="s">
        <v>3881</v>
      </c>
      <c r="R134" t="s">
        <v>603</v>
      </c>
      <c r="S134" t="s">
        <v>3881</v>
      </c>
      <c r="T134" t="s">
        <v>3930</v>
      </c>
      <c r="U134" t="s">
        <v>3930</v>
      </c>
      <c r="V134" t="s">
        <v>3881</v>
      </c>
      <c r="W134" t="s">
        <v>3881</v>
      </c>
      <c r="X134" t="s">
        <v>3881</v>
      </c>
      <c r="Y134" t="s">
        <v>3881</v>
      </c>
      <c r="Z134" t="s">
        <v>135</v>
      </c>
      <c r="AA134" t="s">
        <v>3930</v>
      </c>
      <c r="AB134" t="s">
        <v>136</v>
      </c>
      <c r="AC134" t="s">
        <v>3930</v>
      </c>
      <c r="AD134" t="s">
        <v>3908</v>
      </c>
      <c r="AE134" t="s">
        <v>1279</v>
      </c>
      <c r="AF134" t="s">
        <v>3907</v>
      </c>
      <c r="AG134" t="s">
        <v>137</v>
      </c>
      <c r="AH134" t="s">
        <v>3952</v>
      </c>
      <c r="AI134" t="s">
        <v>1489</v>
      </c>
      <c r="AJ134" t="s">
        <v>138</v>
      </c>
      <c r="AK134" t="s">
        <v>102</v>
      </c>
      <c r="AL134" t="s">
        <v>3930</v>
      </c>
      <c r="AM134" t="s">
        <v>3930</v>
      </c>
      <c r="AN134" t="s">
        <v>3930</v>
      </c>
      <c r="AO134" t="s">
        <v>1725</v>
      </c>
      <c r="AP134" t="s">
        <v>3930</v>
      </c>
      <c r="AQ134" t="s">
        <v>3930</v>
      </c>
      <c r="AR134" t="s">
        <v>100</v>
      </c>
      <c r="AS134" t="s">
        <v>347</v>
      </c>
      <c r="AT134" t="s">
        <v>296</v>
      </c>
    </row>
    <row r="135" spans="1:46">
      <c r="A135" s="1" t="s">
        <v>3020</v>
      </c>
      <c r="B135" s="1" t="s">
        <v>3021</v>
      </c>
      <c r="C135" s="1" t="s">
        <v>3890</v>
      </c>
      <c r="D135" s="1" t="s">
        <v>228</v>
      </c>
      <c r="E135" s="1" t="s">
        <v>296</v>
      </c>
      <c r="F135" s="1" t="s">
        <v>3930</v>
      </c>
      <c r="G135" s="1" t="s">
        <v>3930</v>
      </c>
      <c r="H135" t="s">
        <v>129</v>
      </c>
      <c r="I135" t="s">
        <v>1</v>
      </c>
      <c r="J135" t="s">
        <v>7</v>
      </c>
      <c r="K135" t="s">
        <v>3881</v>
      </c>
      <c r="L135" t="s">
        <v>3881</v>
      </c>
      <c r="M135" t="s">
        <v>3881</v>
      </c>
      <c r="N135" t="s">
        <v>3881</v>
      </c>
      <c r="O135" t="s">
        <v>9</v>
      </c>
      <c r="P135" t="s">
        <v>3881</v>
      </c>
      <c r="Q135" t="s">
        <v>3881</v>
      </c>
      <c r="R135" t="s">
        <v>603</v>
      </c>
      <c r="S135" t="s">
        <v>3881</v>
      </c>
      <c r="T135" t="s">
        <v>3930</v>
      </c>
      <c r="U135" t="s">
        <v>3930</v>
      </c>
      <c r="V135" t="s">
        <v>3881</v>
      </c>
      <c r="W135" t="s">
        <v>3881</v>
      </c>
      <c r="X135" t="s">
        <v>3881</v>
      </c>
      <c r="Y135" t="s">
        <v>3881</v>
      </c>
      <c r="Z135" t="s">
        <v>135</v>
      </c>
      <c r="AA135" t="s">
        <v>3930</v>
      </c>
      <c r="AB135" t="s">
        <v>136</v>
      </c>
      <c r="AC135" t="s">
        <v>3930</v>
      </c>
      <c r="AD135" t="s">
        <v>3908</v>
      </c>
      <c r="AE135" t="s">
        <v>1279</v>
      </c>
      <c r="AF135" t="s">
        <v>3907</v>
      </c>
      <c r="AG135" t="s">
        <v>137</v>
      </c>
      <c r="AH135" t="s">
        <v>3952</v>
      </c>
      <c r="AI135" t="s">
        <v>1489</v>
      </c>
      <c r="AJ135" t="s">
        <v>138</v>
      </c>
      <c r="AK135" t="s">
        <v>102</v>
      </c>
      <c r="AL135" t="s">
        <v>3930</v>
      </c>
      <c r="AM135" t="s">
        <v>3930</v>
      </c>
      <c r="AN135" t="s">
        <v>3930</v>
      </c>
      <c r="AO135" t="s">
        <v>1725</v>
      </c>
      <c r="AP135" t="s">
        <v>3930</v>
      </c>
      <c r="AQ135" t="s">
        <v>3930</v>
      </c>
      <c r="AR135" t="s">
        <v>100</v>
      </c>
      <c r="AS135" t="s">
        <v>347</v>
      </c>
      <c r="AT135" t="s">
        <v>296</v>
      </c>
    </row>
    <row r="136" spans="1:46">
      <c r="A136" s="1" t="s">
        <v>3104</v>
      </c>
      <c r="B136" s="1" t="s">
        <v>3105</v>
      </c>
      <c r="C136" s="1" t="s">
        <v>3892</v>
      </c>
      <c r="D136" s="1" t="s">
        <v>228</v>
      </c>
      <c r="E136" s="1" t="s">
        <v>296</v>
      </c>
      <c r="F136" s="1" t="s">
        <v>3930</v>
      </c>
      <c r="G136" s="1" t="s">
        <v>3930</v>
      </c>
      <c r="H136" t="s">
        <v>129</v>
      </c>
      <c r="I136" t="s">
        <v>2</v>
      </c>
      <c r="J136" t="s">
        <v>7</v>
      </c>
      <c r="K136" t="s">
        <v>3881</v>
      </c>
      <c r="L136" t="s">
        <v>3881</v>
      </c>
      <c r="M136" t="s">
        <v>3881</v>
      </c>
      <c r="N136" t="s">
        <v>3881</v>
      </c>
      <c r="O136" t="s">
        <v>9</v>
      </c>
      <c r="P136" t="s">
        <v>3881</v>
      </c>
      <c r="Q136" t="s">
        <v>3881</v>
      </c>
      <c r="R136" t="s">
        <v>603</v>
      </c>
      <c r="S136" t="s">
        <v>3881</v>
      </c>
      <c r="T136" t="s">
        <v>1984</v>
      </c>
      <c r="U136" t="s">
        <v>3930</v>
      </c>
      <c r="V136" t="s">
        <v>3881</v>
      </c>
      <c r="W136" t="s">
        <v>3881</v>
      </c>
      <c r="X136" t="s">
        <v>3881</v>
      </c>
      <c r="Y136" t="s">
        <v>3881</v>
      </c>
      <c r="Z136" t="s">
        <v>135</v>
      </c>
      <c r="AA136" t="s">
        <v>3930</v>
      </c>
      <c r="AB136" t="s">
        <v>136</v>
      </c>
      <c r="AC136" t="s">
        <v>3930</v>
      </c>
      <c r="AD136" t="s">
        <v>3908</v>
      </c>
      <c r="AE136" t="s">
        <v>4</v>
      </c>
      <c r="AF136" t="s">
        <v>3907</v>
      </c>
      <c r="AG136" t="s">
        <v>137</v>
      </c>
      <c r="AH136" t="s">
        <v>3952</v>
      </c>
      <c r="AI136" t="s">
        <v>1491</v>
      </c>
      <c r="AJ136" t="s">
        <v>138</v>
      </c>
      <c r="AK136" t="s">
        <v>102</v>
      </c>
      <c r="AL136" t="s">
        <v>1651</v>
      </c>
      <c r="AM136" t="s">
        <v>1645</v>
      </c>
      <c r="AN136" t="s">
        <v>69</v>
      </c>
      <c r="AO136" t="s">
        <v>187</v>
      </c>
      <c r="AP136" t="s">
        <v>3930</v>
      </c>
      <c r="AQ136" t="s">
        <v>3930</v>
      </c>
      <c r="AR136" t="s">
        <v>72</v>
      </c>
      <c r="AS136" t="s">
        <v>347</v>
      </c>
      <c r="AT136" t="s">
        <v>296</v>
      </c>
    </row>
    <row r="137" spans="1:46">
      <c r="A137" s="1" t="s">
        <v>3106</v>
      </c>
      <c r="B137" s="1" t="s">
        <v>3107</v>
      </c>
      <c r="C137" s="1" t="s">
        <v>3892</v>
      </c>
      <c r="D137" s="1" t="s">
        <v>228</v>
      </c>
      <c r="E137" s="1" t="s">
        <v>296</v>
      </c>
      <c r="F137" s="1" t="s">
        <v>3930</v>
      </c>
      <c r="G137" s="1" t="s">
        <v>3930</v>
      </c>
      <c r="H137" t="s">
        <v>129</v>
      </c>
      <c r="I137" t="s">
        <v>2</v>
      </c>
      <c r="J137" t="s">
        <v>7</v>
      </c>
      <c r="K137" t="s">
        <v>3881</v>
      </c>
      <c r="L137" t="s">
        <v>3881</v>
      </c>
      <c r="M137" t="s">
        <v>3881</v>
      </c>
      <c r="N137" t="s">
        <v>3881</v>
      </c>
      <c r="O137" t="s">
        <v>9</v>
      </c>
      <c r="P137" t="s">
        <v>3881</v>
      </c>
      <c r="Q137" t="s">
        <v>3881</v>
      </c>
      <c r="R137" t="s">
        <v>603</v>
      </c>
      <c r="S137" t="s">
        <v>3881</v>
      </c>
      <c r="T137" t="s">
        <v>1984</v>
      </c>
      <c r="U137" t="s">
        <v>3930</v>
      </c>
      <c r="V137" t="s">
        <v>3881</v>
      </c>
      <c r="W137" t="s">
        <v>3881</v>
      </c>
      <c r="X137" t="s">
        <v>3881</v>
      </c>
      <c r="Y137" t="s">
        <v>3881</v>
      </c>
      <c r="Z137" t="s">
        <v>135</v>
      </c>
      <c r="AA137" t="s">
        <v>3930</v>
      </c>
      <c r="AB137" t="s">
        <v>136</v>
      </c>
      <c r="AC137" t="s">
        <v>3930</v>
      </c>
      <c r="AD137" t="s">
        <v>3908</v>
      </c>
      <c r="AE137" t="s">
        <v>4</v>
      </c>
      <c r="AF137" t="s">
        <v>3907</v>
      </c>
      <c r="AG137" t="s">
        <v>137</v>
      </c>
      <c r="AH137" t="s">
        <v>3952</v>
      </c>
      <c r="AI137" t="s">
        <v>1491</v>
      </c>
      <c r="AJ137" t="s">
        <v>138</v>
      </c>
      <c r="AK137" t="s">
        <v>102</v>
      </c>
      <c r="AL137" t="s">
        <v>1651</v>
      </c>
      <c r="AM137" t="s">
        <v>1645</v>
      </c>
      <c r="AN137" t="s">
        <v>69</v>
      </c>
      <c r="AO137" t="s">
        <v>187</v>
      </c>
      <c r="AP137" t="s">
        <v>3930</v>
      </c>
      <c r="AQ137" t="s">
        <v>3930</v>
      </c>
      <c r="AR137" t="s">
        <v>72</v>
      </c>
      <c r="AS137" t="s">
        <v>347</v>
      </c>
      <c r="AT137" t="s">
        <v>296</v>
      </c>
    </row>
    <row r="138" spans="1:46">
      <c r="A138" s="1" t="s">
        <v>3108</v>
      </c>
      <c r="B138" s="1" t="s">
        <v>3109</v>
      </c>
      <c r="C138" s="1" t="s">
        <v>3890</v>
      </c>
      <c r="D138" s="1" t="s">
        <v>228</v>
      </c>
      <c r="E138" s="1" t="s">
        <v>296</v>
      </c>
      <c r="F138" s="1" t="s">
        <v>3930</v>
      </c>
      <c r="G138" s="1" t="s">
        <v>3930</v>
      </c>
      <c r="H138" t="s">
        <v>129</v>
      </c>
      <c r="I138" t="s">
        <v>2</v>
      </c>
      <c r="J138" t="s">
        <v>7</v>
      </c>
      <c r="K138" t="s">
        <v>3881</v>
      </c>
      <c r="L138" t="s">
        <v>3881</v>
      </c>
      <c r="M138" t="s">
        <v>3881</v>
      </c>
      <c r="N138" t="s">
        <v>3881</v>
      </c>
      <c r="O138" t="s">
        <v>9</v>
      </c>
      <c r="P138" t="s">
        <v>3881</v>
      </c>
      <c r="Q138" t="s">
        <v>3881</v>
      </c>
      <c r="R138" t="s">
        <v>603</v>
      </c>
      <c r="S138" t="s">
        <v>3881</v>
      </c>
      <c r="T138" t="s">
        <v>1984</v>
      </c>
      <c r="U138" t="s">
        <v>3930</v>
      </c>
      <c r="V138" t="s">
        <v>3881</v>
      </c>
      <c r="W138" t="s">
        <v>3881</v>
      </c>
      <c r="X138" t="s">
        <v>3881</v>
      </c>
      <c r="Y138" t="s">
        <v>3881</v>
      </c>
      <c r="Z138" t="s">
        <v>135</v>
      </c>
      <c r="AA138" t="s">
        <v>3930</v>
      </c>
      <c r="AB138" t="s">
        <v>136</v>
      </c>
      <c r="AC138" t="s">
        <v>3930</v>
      </c>
      <c r="AD138" t="s">
        <v>3908</v>
      </c>
      <c r="AE138" t="s">
        <v>4</v>
      </c>
      <c r="AF138" t="s">
        <v>3907</v>
      </c>
      <c r="AG138" t="s">
        <v>137</v>
      </c>
      <c r="AH138" t="s">
        <v>3952</v>
      </c>
      <c r="AI138" t="s">
        <v>1491</v>
      </c>
      <c r="AJ138" t="s">
        <v>138</v>
      </c>
      <c r="AK138" t="s">
        <v>102</v>
      </c>
      <c r="AL138" t="s">
        <v>1651</v>
      </c>
      <c r="AM138" t="s">
        <v>1645</v>
      </c>
      <c r="AN138" t="s">
        <v>69</v>
      </c>
      <c r="AO138" t="s">
        <v>187</v>
      </c>
      <c r="AP138" t="s">
        <v>3930</v>
      </c>
      <c r="AQ138" t="s">
        <v>3930</v>
      </c>
      <c r="AR138" t="s">
        <v>72</v>
      </c>
      <c r="AS138" t="s">
        <v>347</v>
      </c>
      <c r="AT138" t="s">
        <v>296</v>
      </c>
    </row>
    <row r="139" spans="1:46">
      <c r="A139" s="1" t="s">
        <v>3110</v>
      </c>
      <c r="B139" s="1" t="s">
        <v>3111</v>
      </c>
      <c r="C139" s="1" t="s">
        <v>3890</v>
      </c>
      <c r="D139" s="1" t="s">
        <v>228</v>
      </c>
      <c r="E139" s="1" t="s">
        <v>296</v>
      </c>
      <c r="F139" s="1" t="s">
        <v>3930</v>
      </c>
      <c r="G139" s="1" t="s">
        <v>3930</v>
      </c>
      <c r="H139" t="s">
        <v>129</v>
      </c>
      <c r="I139" t="s">
        <v>2</v>
      </c>
      <c r="J139" t="s">
        <v>7</v>
      </c>
      <c r="K139" t="s">
        <v>3881</v>
      </c>
      <c r="L139" t="s">
        <v>3881</v>
      </c>
      <c r="M139" t="s">
        <v>3881</v>
      </c>
      <c r="N139" t="s">
        <v>3881</v>
      </c>
      <c r="O139" t="s">
        <v>9</v>
      </c>
      <c r="P139" t="s">
        <v>3881</v>
      </c>
      <c r="Q139" t="s">
        <v>3881</v>
      </c>
      <c r="R139" t="s">
        <v>603</v>
      </c>
      <c r="S139" t="s">
        <v>3881</v>
      </c>
      <c r="T139" t="s">
        <v>1984</v>
      </c>
      <c r="U139" t="s">
        <v>3930</v>
      </c>
      <c r="V139" t="s">
        <v>3881</v>
      </c>
      <c r="W139" t="s">
        <v>3881</v>
      </c>
      <c r="X139" t="s">
        <v>3881</v>
      </c>
      <c r="Y139" t="s">
        <v>3881</v>
      </c>
      <c r="Z139" t="s">
        <v>135</v>
      </c>
      <c r="AA139" t="s">
        <v>3930</v>
      </c>
      <c r="AB139" t="s">
        <v>136</v>
      </c>
      <c r="AC139" t="s">
        <v>3930</v>
      </c>
      <c r="AD139" t="s">
        <v>3908</v>
      </c>
      <c r="AE139" t="s">
        <v>4</v>
      </c>
      <c r="AF139" t="s">
        <v>3907</v>
      </c>
      <c r="AG139" t="s">
        <v>137</v>
      </c>
      <c r="AH139" t="s">
        <v>3952</v>
      </c>
      <c r="AI139" t="s">
        <v>1491</v>
      </c>
      <c r="AJ139" t="s">
        <v>138</v>
      </c>
      <c r="AK139" t="s">
        <v>102</v>
      </c>
      <c r="AL139" t="s">
        <v>1651</v>
      </c>
      <c r="AM139" t="s">
        <v>1645</v>
      </c>
      <c r="AN139" t="s">
        <v>69</v>
      </c>
      <c r="AO139" t="s">
        <v>187</v>
      </c>
      <c r="AP139" t="s">
        <v>3930</v>
      </c>
      <c r="AQ139" t="s">
        <v>3930</v>
      </c>
      <c r="AR139" t="s">
        <v>72</v>
      </c>
      <c r="AS139" t="s">
        <v>347</v>
      </c>
      <c r="AT139" t="s">
        <v>296</v>
      </c>
    </row>
    <row r="140" spans="1:46">
      <c r="A140" s="1" t="s">
        <v>3112</v>
      </c>
      <c r="B140" s="1" t="s">
        <v>3113</v>
      </c>
      <c r="C140" s="1" t="s">
        <v>3891</v>
      </c>
      <c r="D140" s="1" t="s">
        <v>228</v>
      </c>
      <c r="E140" s="1" t="s">
        <v>296</v>
      </c>
      <c r="F140" s="1" t="s">
        <v>3930</v>
      </c>
      <c r="G140" s="1" t="s">
        <v>3930</v>
      </c>
      <c r="H140" t="s">
        <v>129</v>
      </c>
      <c r="I140" t="s">
        <v>2</v>
      </c>
      <c r="J140" t="s">
        <v>7</v>
      </c>
      <c r="K140" t="s">
        <v>3881</v>
      </c>
      <c r="L140" t="s">
        <v>3881</v>
      </c>
      <c r="M140" t="s">
        <v>3881</v>
      </c>
      <c r="N140" t="s">
        <v>3881</v>
      </c>
      <c r="O140" t="s">
        <v>9</v>
      </c>
      <c r="P140" t="s">
        <v>3881</v>
      </c>
      <c r="Q140" t="s">
        <v>3881</v>
      </c>
      <c r="R140" t="s">
        <v>603</v>
      </c>
      <c r="S140" t="s">
        <v>3881</v>
      </c>
      <c r="T140" t="s">
        <v>1984</v>
      </c>
      <c r="U140" t="s">
        <v>3930</v>
      </c>
      <c r="V140" t="s">
        <v>3881</v>
      </c>
      <c r="W140" t="s">
        <v>3881</v>
      </c>
      <c r="X140" t="s">
        <v>3881</v>
      </c>
      <c r="Y140" t="s">
        <v>3881</v>
      </c>
      <c r="Z140" t="s">
        <v>135</v>
      </c>
      <c r="AA140" t="s">
        <v>3930</v>
      </c>
      <c r="AB140" t="s">
        <v>136</v>
      </c>
      <c r="AC140" t="s">
        <v>3930</v>
      </c>
      <c r="AD140" t="s">
        <v>3908</v>
      </c>
      <c r="AE140" t="s">
        <v>4</v>
      </c>
      <c r="AF140" t="s">
        <v>3907</v>
      </c>
      <c r="AG140" t="s">
        <v>137</v>
      </c>
      <c r="AH140" t="s">
        <v>3952</v>
      </c>
      <c r="AI140" t="s">
        <v>1491</v>
      </c>
      <c r="AJ140" t="s">
        <v>138</v>
      </c>
      <c r="AK140" t="s">
        <v>102</v>
      </c>
      <c r="AL140" t="s">
        <v>1651</v>
      </c>
      <c r="AM140" t="s">
        <v>1645</v>
      </c>
      <c r="AN140" t="s">
        <v>69</v>
      </c>
      <c r="AO140" t="s">
        <v>187</v>
      </c>
      <c r="AP140" t="s">
        <v>3930</v>
      </c>
      <c r="AQ140" t="s">
        <v>3930</v>
      </c>
      <c r="AR140" t="s">
        <v>72</v>
      </c>
      <c r="AS140" t="s">
        <v>347</v>
      </c>
      <c r="AT140" t="s">
        <v>296</v>
      </c>
    </row>
    <row r="141" spans="1:46">
      <c r="A141" s="1" t="s">
        <v>3114</v>
      </c>
      <c r="B141" s="1" t="s">
        <v>3115</v>
      </c>
      <c r="C141" s="1" t="s">
        <v>3891</v>
      </c>
      <c r="D141" s="1" t="s">
        <v>228</v>
      </c>
      <c r="E141" s="1" t="s">
        <v>296</v>
      </c>
      <c r="F141" s="1" t="s">
        <v>3930</v>
      </c>
      <c r="G141" s="1" t="s">
        <v>3930</v>
      </c>
      <c r="H141" t="s">
        <v>129</v>
      </c>
      <c r="I141" t="s">
        <v>2</v>
      </c>
      <c r="J141" t="s">
        <v>7</v>
      </c>
      <c r="K141" t="s">
        <v>3881</v>
      </c>
      <c r="L141" t="s">
        <v>3881</v>
      </c>
      <c r="M141" t="s">
        <v>3881</v>
      </c>
      <c r="N141" t="s">
        <v>3881</v>
      </c>
      <c r="O141" t="s">
        <v>9</v>
      </c>
      <c r="P141" t="s">
        <v>3881</v>
      </c>
      <c r="Q141" t="s">
        <v>3881</v>
      </c>
      <c r="R141" t="s">
        <v>603</v>
      </c>
      <c r="S141" t="s">
        <v>3881</v>
      </c>
      <c r="T141" t="s">
        <v>1984</v>
      </c>
      <c r="U141" t="s">
        <v>3930</v>
      </c>
      <c r="V141" t="s">
        <v>3881</v>
      </c>
      <c r="W141" t="s">
        <v>3881</v>
      </c>
      <c r="X141" t="s">
        <v>3881</v>
      </c>
      <c r="Y141" t="s">
        <v>3881</v>
      </c>
      <c r="Z141" t="s">
        <v>135</v>
      </c>
      <c r="AA141" t="s">
        <v>3930</v>
      </c>
      <c r="AB141" t="s">
        <v>136</v>
      </c>
      <c r="AC141" t="s">
        <v>3930</v>
      </c>
      <c r="AD141" t="s">
        <v>3908</v>
      </c>
      <c r="AE141" t="s">
        <v>4</v>
      </c>
      <c r="AF141" t="s">
        <v>3907</v>
      </c>
      <c r="AG141" t="s">
        <v>137</v>
      </c>
      <c r="AH141" t="s">
        <v>3952</v>
      </c>
      <c r="AI141" t="s">
        <v>1491</v>
      </c>
      <c r="AJ141" t="s">
        <v>138</v>
      </c>
      <c r="AK141" t="s">
        <v>102</v>
      </c>
      <c r="AL141" t="s">
        <v>1651</v>
      </c>
      <c r="AM141" t="s">
        <v>1645</v>
      </c>
      <c r="AN141" t="s">
        <v>69</v>
      </c>
      <c r="AO141" t="s">
        <v>187</v>
      </c>
      <c r="AP141" t="s">
        <v>3930</v>
      </c>
      <c r="AQ141" t="s">
        <v>3930</v>
      </c>
      <c r="AR141" t="s">
        <v>72</v>
      </c>
      <c r="AS141" t="s">
        <v>347</v>
      </c>
      <c r="AT141" t="s">
        <v>296</v>
      </c>
    </row>
    <row r="142" spans="1:46">
      <c r="A142" s="1" t="s">
        <v>3116</v>
      </c>
      <c r="B142" s="1" t="s">
        <v>3117</v>
      </c>
      <c r="C142" s="1" t="s">
        <v>3892</v>
      </c>
      <c r="D142" s="1" t="s">
        <v>228</v>
      </c>
      <c r="E142" s="1" t="s">
        <v>296</v>
      </c>
      <c r="F142" s="1" t="s">
        <v>3930</v>
      </c>
      <c r="G142" s="1" t="s">
        <v>3930</v>
      </c>
      <c r="H142" t="s">
        <v>129</v>
      </c>
      <c r="I142" t="s">
        <v>2</v>
      </c>
      <c r="J142" t="s">
        <v>7</v>
      </c>
      <c r="K142" t="s">
        <v>3881</v>
      </c>
      <c r="L142" t="s">
        <v>3881</v>
      </c>
      <c r="M142" t="s">
        <v>3881</v>
      </c>
      <c r="N142" t="s">
        <v>3881</v>
      </c>
      <c r="O142" t="s">
        <v>9</v>
      </c>
      <c r="P142" t="s">
        <v>3881</v>
      </c>
      <c r="Q142" t="s">
        <v>3881</v>
      </c>
      <c r="R142" t="s">
        <v>603</v>
      </c>
      <c r="S142" t="s">
        <v>3881</v>
      </c>
      <c r="T142" t="s">
        <v>1984</v>
      </c>
      <c r="U142" t="s">
        <v>3930</v>
      </c>
      <c r="V142" t="s">
        <v>3881</v>
      </c>
      <c r="W142" t="s">
        <v>3881</v>
      </c>
      <c r="X142" t="s">
        <v>3881</v>
      </c>
      <c r="Y142" t="s">
        <v>3881</v>
      </c>
      <c r="Z142" t="s">
        <v>135</v>
      </c>
      <c r="AA142" t="s">
        <v>3930</v>
      </c>
      <c r="AB142" t="s">
        <v>136</v>
      </c>
      <c r="AC142" t="s">
        <v>3930</v>
      </c>
      <c r="AD142" t="s">
        <v>3908</v>
      </c>
      <c r="AE142" t="s">
        <v>4</v>
      </c>
      <c r="AF142" t="s">
        <v>3907</v>
      </c>
      <c r="AG142" t="s">
        <v>137</v>
      </c>
      <c r="AH142" t="s">
        <v>3952</v>
      </c>
      <c r="AI142" t="s">
        <v>1489</v>
      </c>
      <c r="AJ142" t="s">
        <v>138</v>
      </c>
      <c r="AK142" t="s">
        <v>102</v>
      </c>
      <c r="AL142" t="s">
        <v>1651</v>
      </c>
      <c r="AM142" t="s">
        <v>1645</v>
      </c>
      <c r="AN142" t="s">
        <v>69</v>
      </c>
      <c r="AO142" t="s">
        <v>187</v>
      </c>
      <c r="AP142" t="s">
        <v>3930</v>
      </c>
      <c r="AQ142" t="s">
        <v>3930</v>
      </c>
      <c r="AR142" t="s">
        <v>72</v>
      </c>
      <c r="AS142" t="s">
        <v>347</v>
      </c>
      <c r="AT142" t="s">
        <v>296</v>
      </c>
    </row>
    <row r="143" spans="1:46">
      <c r="A143" s="1" t="s">
        <v>3118</v>
      </c>
      <c r="B143" s="1" t="s">
        <v>3119</v>
      </c>
      <c r="C143" s="1" t="s">
        <v>3892</v>
      </c>
      <c r="D143" s="1" t="s">
        <v>228</v>
      </c>
      <c r="E143" s="1" t="s">
        <v>296</v>
      </c>
      <c r="F143" s="1" t="s">
        <v>3930</v>
      </c>
      <c r="G143" s="1" t="s">
        <v>3930</v>
      </c>
      <c r="H143" t="s">
        <v>129</v>
      </c>
      <c r="I143" t="s">
        <v>2</v>
      </c>
      <c r="J143" t="s">
        <v>7</v>
      </c>
      <c r="K143" t="s">
        <v>3881</v>
      </c>
      <c r="L143" t="s">
        <v>3881</v>
      </c>
      <c r="M143" t="s">
        <v>3881</v>
      </c>
      <c r="N143" t="s">
        <v>3881</v>
      </c>
      <c r="O143" t="s">
        <v>9</v>
      </c>
      <c r="P143" t="s">
        <v>3881</v>
      </c>
      <c r="Q143" t="s">
        <v>3881</v>
      </c>
      <c r="R143" t="s">
        <v>603</v>
      </c>
      <c r="S143" t="s">
        <v>3881</v>
      </c>
      <c r="T143" t="s">
        <v>1984</v>
      </c>
      <c r="U143" t="s">
        <v>3930</v>
      </c>
      <c r="V143" t="s">
        <v>3881</v>
      </c>
      <c r="W143" t="s">
        <v>3881</v>
      </c>
      <c r="X143" t="s">
        <v>3881</v>
      </c>
      <c r="Y143" t="s">
        <v>3881</v>
      </c>
      <c r="Z143" t="s">
        <v>135</v>
      </c>
      <c r="AA143" t="s">
        <v>3930</v>
      </c>
      <c r="AB143" t="s">
        <v>136</v>
      </c>
      <c r="AC143" t="s">
        <v>3930</v>
      </c>
      <c r="AD143" t="s">
        <v>3908</v>
      </c>
      <c r="AE143" t="s">
        <v>4</v>
      </c>
      <c r="AF143" t="s">
        <v>3907</v>
      </c>
      <c r="AG143" t="s">
        <v>137</v>
      </c>
      <c r="AH143" t="s">
        <v>3952</v>
      </c>
      <c r="AI143" t="s">
        <v>1489</v>
      </c>
      <c r="AJ143" t="s">
        <v>138</v>
      </c>
      <c r="AK143" t="s">
        <v>3930</v>
      </c>
      <c r="AL143" t="s">
        <v>1651</v>
      </c>
      <c r="AM143" t="s">
        <v>1645</v>
      </c>
      <c r="AN143" t="s">
        <v>69</v>
      </c>
      <c r="AO143" t="s">
        <v>187</v>
      </c>
      <c r="AP143" t="s">
        <v>3930</v>
      </c>
      <c r="AQ143" t="s">
        <v>3930</v>
      </c>
      <c r="AR143" t="s">
        <v>72</v>
      </c>
      <c r="AS143" t="s">
        <v>347</v>
      </c>
      <c r="AT143" t="s">
        <v>296</v>
      </c>
    </row>
    <row r="144" spans="1:46">
      <c r="A144" s="1" t="s">
        <v>3120</v>
      </c>
      <c r="B144" s="1" t="s">
        <v>3121</v>
      </c>
      <c r="C144" s="1" t="s">
        <v>3892</v>
      </c>
      <c r="D144" s="1" t="s">
        <v>228</v>
      </c>
      <c r="E144" s="1" t="s">
        <v>296</v>
      </c>
      <c r="F144" s="1" t="s">
        <v>3930</v>
      </c>
      <c r="G144" s="1" t="s">
        <v>3930</v>
      </c>
      <c r="H144" t="s">
        <v>129</v>
      </c>
      <c r="I144" t="s">
        <v>2</v>
      </c>
      <c r="J144" t="s">
        <v>7</v>
      </c>
      <c r="K144" t="s">
        <v>3881</v>
      </c>
      <c r="L144" t="s">
        <v>3881</v>
      </c>
      <c r="M144" t="s">
        <v>3881</v>
      </c>
      <c r="N144" t="s">
        <v>3881</v>
      </c>
      <c r="O144" t="s">
        <v>9</v>
      </c>
      <c r="P144" t="s">
        <v>3881</v>
      </c>
      <c r="Q144" t="s">
        <v>3881</v>
      </c>
      <c r="R144" t="s">
        <v>603</v>
      </c>
      <c r="S144" t="s">
        <v>3881</v>
      </c>
      <c r="T144" t="s">
        <v>1984</v>
      </c>
      <c r="U144" t="s">
        <v>3930</v>
      </c>
      <c r="V144" t="s">
        <v>3881</v>
      </c>
      <c r="W144" t="s">
        <v>3881</v>
      </c>
      <c r="X144" t="s">
        <v>3881</v>
      </c>
      <c r="Y144" t="s">
        <v>3881</v>
      </c>
      <c r="Z144" t="s">
        <v>135</v>
      </c>
      <c r="AA144" t="s">
        <v>3930</v>
      </c>
      <c r="AB144" t="s">
        <v>136</v>
      </c>
      <c r="AC144" t="s">
        <v>3930</v>
      </c>
      <c r="AD144" t="s">
        <v>3908</v>
      </c>
      <c r="AE144" t="s">
        <v>4</v>
      </c>
      <c r="AF144" t="s">
        <v>3907</v>
      </c>
      <c r="AG144" t="s">
        <v>137</v>
      </c>
      <c r="AH144" t="s">
        <v>3952</v>
      </c>
      <c r="AI144" t="s">
        <v>1489</v>
      </c>
      <c r="AJ144" t="s">
        <v>138</v>
      </c>
      <c r="AK144" t="s">
        <v>102</v>
      </c>
      <c r="AL144" t="s">
        <v>1651</v>
      </c>
      <c r="AM144" t="s">
        <v>1645</v>
      </c>
      <c r="AN144" t="s">
        <v>69</v>
      </c>
      <c r="AO144" t="s">
        <v>187</v>
      </c>
      <c r="AP144" t="s">
        <v>3930</v>
      </c>
      <c r="AQ144" t="s">
        <v>3930</v>
      </c>
      <c r="AR144" t="s">
        <v>72</v>
      </c>
      <c r="AS144" t="s">
        <v>347</v>
      </c>
      <c r="AT144" t="s">
        <v>296</v>
      </c>
    </row>
    <row r="145" spans="1:46">
      <c r="A145" s="1" t="s">
        <v>3122</v>
      </c>
      <c r="B145" s="1" t="s">
        <v>3123</v>
      </c>
      <c r="C145" s="1" t="s">
        <v>3890</v>
      </c>
      <c r="D145" s="1" t="s">
        <v>228</v>
      </c>
      <c r="E145" s="1" t="s">
        <v>296</v>
      </c>
      <c r="F145" s="1" t="s">
        <v>3930</v>
      </c>
      <c r="G145" s="1" t="s">
        <v>3930</v>
      </c>
      <c r="H145" t="s">
        <v>129</v>
      </c>
      <c r="I145" t="s">
        <v>2</v>
      </c>
      <c r="J145" t="s">
        <v>7</v>
      </c>
      <c r="K145" t="s">
        <v>3881</v>
      </c>
      <c r="L145" t="s">
        <v>3881</v>
      </c>
      <c r="M145" t="s">
        <v>3881</v>
      </c>
      <c r="N145" t="s">
        <v>3881</v>
      </c>
      <c r="O145" t="s">
        <v>9</v>
      </c>
      <c r="P145" t="s">
        <v>3881</v>
      </c>
      <c r="Q145" t="s">
        <v>3881</v>
      </c>
      <c r="R145" t="s">
        <v>603</v>
      </c>
      <c r="S145" t="s">
        <v>3881</v>
      </c>
      <c r="T145" t="s">
        <v>1984</v>
      </c>
      <c r="U145" t="s">
        <v>3930</v>
      </c>
      <c r="V145" t="s">
        <v>3881</v>
      </c>
      <c r="W145" t="s">
        <v>3881</v>
      </c>
      <c r="X145" t="s">
        <v>3881</v>
      </c>
      <c r="Y145" t="s">
        <v>3881</v>
      </c>
      <c r="Z145" t="s">
        <v>135</v>
      </c>
      <c r="AA145" t="s">
        <v>3930</v>
      </c>
      <c r="AB145" t="s">
        <v>136</v>
      </c>
      <c r="AC145" t="s">
        <v>3930</v>
      </c>
      <c r="AD145" t="s">
        <v>3908</v>
      </c>
      <c r="AE145" t="s">
        <v>4</v>
      </c>
      <c r="AF145" t="s">
        <v>3907</v>
      </c>
      <c r="AG145" t="s">
        <v>137</v>
      </c>
      <c r="AH145" t="s">
        <v>3952</v>
      </c>
      <c r="AI145" t="s">
        <v>1489</v>
      </c>
      <c r="AJ145" t="s">
        <v>138</v>
      </c>
      <c r="AK145" t="s">
        <v>102</v>
      </c>
      <c r="AL145" t="s">
        <v>1651</v>
      </c>
      <c r="AM145" t="s">
        <v>1645</v>
      </c>
      <c r="AN145" t="s">
        <v>69</v>
      </c>
      <c r="AO145" t="s">
        <v>187</v>
      </c>
      <c r="AP145" t="s">
        <v>3930</v>
      </c>
      <c r="AQ145" t="s">
        <v>3930</v>
      </c>
      <c r="AR145" t="s">
        <v>72</v>
      </c>
      <c r="AS145" t="s">
        <v>347</v>
      </c>
      <c r="AT145" t="s">
        <v>296</v>
      </c>
    </row>
    <row r="146" spans="1:46">
      <c r="A146" s="1" t="s">
        <v>3124</v>
      </c>
      <c r="B146" s="1" t="s">
        <v>3125</v>
      </c>
      <c r="C146" s="1" t="s">
        <v>3890</v>
      </c>
      <c r="D146" s="1" t="s">
        <v>228</v>
      </c>
      <c r="E146" s="1" t="s">
        <v>296</v>
      </c>
      <c r="F146" s="1" t="s">
        <v>3930</v>
      </c>
      <c r="G146" s="1" t="s">
        <v>3930</v>
      </c>
      <c r="H146" t="s">
        <v>129</v>
      </c>
      <c r="I146" t="s">
        <v>2</v>
      </c>
      <c r="J146" t="s">
        <v>7</v>
      </c>
      <c r="K146" t="s">
        <v>3881</v>
      </c>
      <c r="L146" t="s">
        <v>3881</v>
      </c>
      <c r="M146" t="s">
        <v>3881</v>
      </c>
      <c r="N146" t="s">
        <v>3881</v>
      </c>
      <c r="O146" t="s">
        <v>9</v>
      </c>
      <c r="P146" t="s">
        <v>3881</v>
      </c>
      <c r="Q146" t="s">
        <v>3881</v>
      </c>
      <c r="R146" t="s">
        <v>603</v>
      </c>
      <c r="S146" t="s">
        <v>3881</v>
      </c>
      <c r="T146" t="s">
        <v>1984</v>
      </c>
      <c r="U146" t="s">
        <v>3930</v>
      </c>
      <c r="V146" t="s">
        <v>3881</v>
      </c>
      <c r="W146" t="s">
        <v>3881</v>
      </c>
      <c r="X146" t="s">
        <v>3881</v>
      </c>
      <c r="Y146" t="s">
        <v>3881</v>
      </c>
      <c r="Z146" t="s">
        <v>135</v>
      </c>
      <c r="AA146" t="s">
        <v>3930</v>
      </c>
      <c r="AB146" t="s">
        <v>136</v>
      </c>
      <c r="AC146" t="s">
        <v>3930</v>
      </c>
      <c r="AD146" t="s">
        <v>3908</v>
      </c>
      <c r="AE146" t="s">
        <v>4</v>
      </c>
      <c r="AF146" t="s">
        <v>3907</v>
      </c>
      <c r="AG146" t="s">
        <v>137</v>
      </c>
      <c r="AH146" t="s">
        <v>3952</v>
      </c>
      <c r="AI146" t="s">
        <v>1489</v>
      </c>
      <c r="AJ146" t="s">
        <v>138</v>
      </c>
      <c r="AK146" t="s">
        <v>3930</v>
      </c>
      <c r="AL146" t="s">
        <v>1651</v>
      </c>
      <c r="AM146" t="s">
        <v>1645</v>
      </c>
      <c r="AN146" t="s">
        <v>69</v>
      </c>
      <c r="AO146" t="s">
        <v>187</v>
      </c>
      <c r="AP146" t="s">
        <v>3930</v>
      </c>
      <c r="AQ146" t="s">
        <v>3930</v>
      </c>
      <c r="AR146" t="s">
        <v>72</v>
      </c>
      <c r="AS146" t="s">
        <v>347</v>
      </c>
      <c r="AT146" t="s">
        <v>296</v>
      </c>
    </row>
    <row r="147" spans="1:46">
      <c r="A147" s="1" t="s">
        <v>3126</v>
      </c>
      <c r="B147" s="1" t="s">
        <v>3127</v>
      </c>
      <c r="C147" s="1" t="s">
        <v>3890</v>
      </c>
      <c r="D147" s="1" t="s">
        <v>228</v>
      </c>
      <c r="E147" s="1" t="s">
        <v>296</v>
      </c>
      <c r="F147" s="1" t="s">
        <v>3930</v>
      </c>
      <c r="G147" s="1" t="s">
        <v>3930</v>
      </c>
      <c r="H147" t="s">
        <v>129</v>
      </c>
      <c r="I147" t="s">
        <v>2</v>
      </c>
      <c r="J147" t="s">
        <v>7</v>
      </c>
      <c r="K147" t="s">
        <v>3881</v>
      </c>
      <c r="L147" t="s">
        <v>3881</v>
      </c>
      <c r="M147" t="s">
        <v>3881</v>
      </c>
      <c r="N147" t="s">
        <v>3881</v>
      </c>
      <c r="O147" t="s">
        <v>9</v>
      </c>
      <c r="P147" t="s">
        <v>3881</v>
      </c>
      <c r="Q147" t="s">
        <v>3881</v>
      </c>
      <c r="R147" t="s">
        <v>603</v>
      </c>
      <c r="S147" t="s">
        <v>3881</v>
      </c>
      <c r="T147" t="s">
        <v>1984</v>
      </c>
      <c r="U147" t="s">
        <v>3930</v>
      </c>
      <c r="V147" t="s">
        <v>3881</v>
      </c>
      <c r="W147" t="s">
        <v>3881</v>
      </c>
      <c r="X147" t="s">
        <v>3881</v>
      </c>
      <c r="Y147" t="s">
        <v>3881</v>
      </c>
      <c r="Z147" t="s">
        <v>135</v>
      </c>
      <c r="AA147" t="s">
        <v>3930</v>
      </c>
      <c r="AB147" t="s">
        <v>136</v>
      </c>
      <c r="AC147" t="s">
        <v>3930</v>
      </c>
      <c r="AD147" t="s">
        <v>3908</v>
      </c>
      <c r="AE147" t="s">
        <v>4</v>
      </c>
      <c r="AF147" t="s">
        <v>3907</v>
      </c>
      <c r="AG147" t="s">
        <v>137</v>
      </c>
      <c r="AH147" t="s">
        <v>3952</v>
      </c>
      <c r="AI147" t="s">
        <v>1489</v>
      </c>
      <c r="AJ147" t="s">
        <v>138</v>
      </c>
      <c r="AK147" t="s">
        <v>102</v>
      </c>
      <c r="AL147" t="s">
        <v>1651</v>
      </c>
      <c r="AM147" t="s">
        <v>1645</v>
      </c>
      <c r="AN147" t="s">
        <v>69</v>
      </c>
      <c r="AO147" t="s">
        <v>187</v>
      </c>
      <c r="AP147" t="s">
        <v>3930</v>
      </c>
      <c r="AQ147" t="s">
        <v>3930</v>
      </c>
      <c r="AR147" t="s">
        <v>72</v>
      </c>
      <c r="AS147" t="s">
        <v>347</v>
      </c>
      <c r="AT147" t="s">
        <v>296</v>
      </c>
    </row>
    <row r="148" spans="1:46">
      <c r="A148" s="1" t="s">
        <v>3128</v>
      </c>
      <c r="B148" s="1" t="s">
        <v>3129</v>
      </c>
      <c r="C148" s="1" t="s">
        <v>3892</v>
      </c>
      <c r="D148" s="1" t="s">
        <v>228</v>
      </c>
      <c r="E148" s="1" t="s">
        <v>296</v>
      </c>
      <c r="F148" s="1" t="s">
        <v>3930</v>
      </c>
      <c r="G148" s="1" t="s">
        <v>3930</v>
      </c>
      <c r="H148" t="s">
        <v>164</v>
      </c>
      <c r="I148" t="s">
        <v>89</v>
      </c>
      <c r="J148" t="s">
        <v>545</v>
      </c>
      <c r="K148" t="s">
        <v>3930</v>
      </c>
      <c r="L148" t="s">
        <v>1435</v>
      </c>
      <c r="M148" t="s">
        <v>3881</v>
      </c>
      <c r="N148" t="s">
        <v>3930</v>
      </c>
      <c r="O148" t="s">
        <v>130</v>
      </c>
      <c r="P148" t="s">
        <v>3881</v>
      </c>
      <c r="Q148" t="s">
        <v>3881</v>
      </c>
      <c r="R148" t="s">
        <v>611</v>
      </c>
      <c r="S148" t="s">
        <v>632</v>
      </c>
      <c r="T148" t="s">
        <v>167</v>
      </c>
      <c r="U148" t="s">
        <v>159</v>
      </c>
      <c r="V148" t="s">
        <v>3930</v>
      </c>
      <c r="W148" t="s">
        <v>3881</v>
      </c>
      <c r="X148" t="s">
        <v>104</v>
      </c>
      <c r="Y148" t="s">
        <v>3881</v>
      </c>
      <c r="Z148" t="s">
        <v>771</v>
      </c>
      <c r="AA148" t="s">
        <v>3881</v>
      </c>
      <c r="AB148" t="s">
        <v>841</v>
      </c>
      <c r="AC148" t="s">
        <v>3881</v>
      </c>
      <c r="AD148" t="s">
        <v>3908</v>
      </c>
      <c r="AE148" t="s">
        <v>4</v>
      </c>
      <c r="AF148" t="s">
        <v>3907</v>
      </c>
      <c r="AG148" t="s">
        <v>3953</v>
      </c>
      <c r="AH148" t="s">
        <v>3952</v>
      </c>
      <c r="AI148" t="s">
        <v>1491</v>
      </c>
      <c r="AJ148" t="s">
        <v>41</v>
      </c>
      <c r="AK148" t="s">
        <v>102</v>
      </c>
      <c r="AL148" t="s">
        <v>3954</v>
      </c>
      <c r="AM148" t="s">
        <v>1645</v>
      </c>
      <c r="AN148" t="s">
        <v>69</v>
      </c>
      <c r="AO148" t="s">
        <v>187</v>
      </c>
      <c r="AP148" t="s">
        <v>3930</v>
      </c>
      <c r="AQ148" t="s">
        <v>3930</v>
      </c>
      <c r="AR148" t="s">
        <v>72</v>
      </c>
      <c r="AS148" t="s">
        <v>3930</v>
      </c>
      <c r="AT148" t="s">
        <v>296</v>
      </c>
    </row>
    <row r="149" spans="1:46">
      <c r="A149" s="1" t="s">
        <v>3130</v>
      </c>
      <c r="B149" s="1" t="s">
        <v>3131</v>
      </c>
      <c r="C149" s="1" t="s">
        <v>3892</v>
      </c>
      <c r="D149" s="1" t="s">
        <v>228</v>
      </c>
      <c r="E149" s="1" t="s">
        <v>296</v>
      </c>
      <c r="F149" s="1" t="s">
        <v>3930</v>
      </c>
      <c r="G149" s="1" t="s">
        <v>3930</v>
      </c>
      <c r="H149" t="s">
        <v>164</v>
      </c>
      <c r="I149" t="s">
        <v>89</v>
      </c>
      <c r="J149" t="s">
        <v>545</v>
      </c>
      <c r="K149" t="s">
        <v>3930</v>
      </c>
      <c r="L149" t="s">
        <v>1435</v>
      </c>
      <c r="M149" t="s">
        <v>3881</v>
      </c>
      <c r="N149" t="s">
        <v>3930</v>
      </c>
      <c r="O149" t="s">
        <v>130</v>
      </c>
      <c r="P149" t="s">
        <v>3881</v>
      </c>
      <c r="Q149" t="s">
        <v>3881</v>
      </c>
      <c r="R149" t="s">
        <v>611</v>
      </c>
      <c r="S149" t="s">
        <v>632</v>
      </c>
      <c r="T149" t="s">
        <v>167</v>
      </c>
      <c r="U149" t="s">
        <v>159</v>
      </c>
      <c r="V149" t="s">
        <v>3930</v>
      </c>
      <c r="W149" t="s">
        <v>3881</v>
      </c>
      <c r="X149" t="s">
        <v>104</v>
      </c>
      <c r="Y149" t="s">
        <v>3881</v>
      </c>
      <c r="Z149" t="s">
        <v>771</v>
      </c>
      <c r="AA149" t="s">
        <v>3881</v>
      </c>
      <c r="AB149" t="s">
        <v>841</v>
      </c>
      <c r="AC149" t="s">
        <v>3881</v>
      </c>
      <c r="AD149" t="s">
        <v>3908</v>
      </c>
      <c r="AE149" t="s">
        <v>4</v>
      </c>
      <c r="AF149" t="s">
        <v>3907</v>
      </c>
      <c r="AG149" t="s">
        <v>3953</v>
      </c>
      <c r="AH149" t="s">
        <v>3952</v>
      </c>
      <c r="AI149" t="s">
        <v>1491</v>
      </c>
      <c r="AJ149" t="s">
        <v>41</v>
      </c>
      <c r="AK149" t="s">
        <v>102</v>
      </c>
      <c r="AL149" t="s">
        <v>3954</v>
      </c>
      <c r="AM149" t="s">
        <v>1645</v>
      </c>
      <c r="AN149" t="s">
        <v>69</v>
      </c>
      <c r="AO149" t="s">
        <v>187</v>
      </c>
      <c r="AP149" t="s">
        <v>3930</v>
      </c>
      <c r="AQ149" t="s">
        <v>3930</v>
      </c>
      <c r="AR149" t="s">
        <v>72</v>
      </c>
      <c r="AS149" t="s">
        <v>3930</v>
      </c>
      <c r="AT149" t="s">
        <v>296</v>
      </c>
    </row>
    <row r="150" spans="1:46">
      <c r="A150" s="1" t="s">
        <v>3132</v>
      </c>
      <c r="B150" s="1" t="s">
        <v>3133</v>
      </c>
      <c r="C150" s="1" t="s">
        <v>3890</v>
      </c>
      <c r="D150" s="1" t="s">
        <v>228</v>
      </c>
      <c r="E150" s="1" t="s">
        <v>296</v>
      </c>
      <c r="F150" s="1" t="s">
        <v>3930</v>
      </c>
      <c r="G150" s="1" t="s">
        <v>3930</v>
      </c>
      <c r="H150" t="s">
        <v>164</v>
      </c>
      <c r="I150" t="s">
        <v>31</v>
      </c>
      <c r="J150" t="s">
        <v>545</v>
      </c>
      <c r="K150" t="s">
        <v>3930</v>
      </c>
      <c r="L150" t="s">
        <v>1435</v>
      </c>
      <c r="M150" t="s">
        <v>3881</v>
      </c>
      <c r="N150" t="s">
        <v>3930</v>
      </c>
      <c r="O150" t="s">
        <v>130</v>
      </c>
      <c r="P150" t="s">
        <v>3881</v>
      </c>
      <c r="Q150" t="s">
        <v>3881</v>
      </c>
      <c r="R150" t="s">
        <v>611</v>
      </c>
      <c r="S150" t="s">
        <v>632</v>
      </c>
      <c r="T150" t="s">
        <v>167</v>
      </c>
      <c r="U150" t="s">
        <v>159</v>
      </c>
      <c r="V150" t="s">
        <v>3930</v>
      </c>
      <c r="W150" t="s">
        <v>3881</v>
      </c>
      <c r="X150" t="s">
        <v>104</v>
      </c>
      <c r="Y150" t="s">
        <v>3881</v>
      </c>
      <c r="Z150" t="s">
        <v>771</v>
      </c>
      <c r="AA150" t="s">
        <v>3881</v>
      </c>
      <c r="AB150" t="s">
        <v>841</v>
      </c>
      <c r="AC150" t="s">
        <v>3881</v>
      </c>
      <c r="AD150" t="s">
        <v>3908</v>
      </c>
      <c r="AE150" t="s">
        <v>4</v>
      </c>
      <c r="AF150" t="s">
        <v>3907</v>
      </c>
      <c r="AG150" t="s">
        <v>3953</v>
      </c>
      <c r="AH150" t="s">
        <v>3952</v>
      </c>
      <c r="AI150" t="s">
        <v>1491</v>
      </c>
      <c r="AJ150" t="s">
        <v>41</v>
      </c>
      <c r="AK150" t="s">
        <v>102</v>
      </c>
      <c r="AL150" t="s">
        <v>3954</v>
      </c>
      <c r="AM150" t="s">
        <v>1645</v>
      </c>
      <c r="AN150" t="s">
        <v>69</v>
      </c>
      <c r="AO150" t="s">
        <v>187</v>
      </c>
      <c r="AP150" t="s">
        <v>3930</v>
      </c>
      <c r="AQ150" t="s">
        <v>3930</v>
      </c>
      <c r="AR150" t="s">
        <v>72</v>
      </c>
      <c r="AS150" t="s">
        <v>3930</v>
      </c>
      <c r="AT150" t="s">
        <v>296</v>
      </c>
    </row>
    <row r="151" spans="1:46">
      <c r="A151" s="1" t="s">
        <v>3134</v>
      </c>
      <c r="B151" s="1" t="s">
        <v>3135</v>
      </c>
      <c r="C151" s="1" t="s">
        <v>3890</v>
      </c>
      <c r="D151" s="1" t="s">
        <v>228</v>
      </c>
      <c r="E151" s="1" t="s">
        <v>296</v>
      </c>
      <c r="F151" s="1" t="s">
        <v>3930</v>
      </c>
      <c r="G151" s="1" t="s">
        <v>3930</v>
      </c>
      <c r="H151" t="s">
        <v>164</v>
      </c>
      <c r="I151" t="s">
        <v>31</v>
      </c>
      <c r="J151" t="s">
        <v>545</v>
      </c>
      <c r="K151" t="s">
        <v>3930</v>
      </c>
      <c r="L151" t="s">
        <v>1435</v>
      </c>
      <c r="M151" t="s">
        <v>3881</v>
      </c>
      <c r="N151" t="s">
        <v>3930</v>
      </c>
      <c r="O151" t="s">
        <v>130</v>
      </c>
      <c r="P151" t="s">
        <v>3881</v>
      </c>
      <c r="Q151" t="s">
        <v>3881</v>
      </c>
      <c r="R151" t="s">
        <v>611</v>
      </c>
      <c r="S151" t="s">
        <v>632</v>
      </c>
      <c r="T151" t="s">
        <v>167</v>
      </c>
      <c r="U151" t="s">
        <v>159</v>
      </c>
      <c r="V151" t="s">
        <v>3930</v>
      </c>
      <c r="W151" t="s">
        <v>3881</v>
      </c>
      <c r="X151" t="s">
        <v>104</v>
      </c>
      <c r="Y151" t="s">
        <v>3881</v>
      </c>
      <c r="Z151" t="s">
        <v>771</v>
      </c>
      <c r="AA151" t="s">
        <v>3881</v>
      </c>
      <c r="AB151" t="s">
        <v>841</v>
      </c>
      <c r="AC151" t="s">
        <v>3881</v>
      </c>
      <c r="AD151" t="s">
        <v>3908</v>
      </c>
      <c r="AE151" t="s">
        <v>4</v>
      </c>
      <c r="AF151" t="s">
        <v>3907</v>
      </c>
      <c r="AG151" t="s">
        <v>3953</v>
      </c>
      <c r="AH151" t="s">
        <v>3952</v>
      </c>
      <c r="AI151" t="s">
        <v>1491</v>
      </c>
      <c r="AJ151" t="s">
        <v>41</v>
      </c>
      <c r="AK151" t="s">
        <v>102</v>
      </c>
      <c r="AL151" t="s">
        <v>3954</v>
      </c>
      <c r="AM151" t="s">
        <v>1645</v>
      </c>
      <c r="AN151" t="s">
        <v>69</v>
      </c>
      <c r="AO151" t="s">
        <v>187</v>
      </c>
      <c r="AP151" t="s">
        <v>3930</v>
      </c>
      <c r="AQ151" t="s">
        <v>3930</v>
      </c>
      <c r="AR151" t="s">
        <v>72</v>
      </c>
      <c r="AS151" t="s">
        <v>3930</v>
      </c>
      <c r="AT151" t="s">
        <v>296</v>
      </c>
    </row>
    <row r="152" spans="1:46">
      <c r="A152" s="1" t="s">
        <v>3136</v>
      </c>
      <c r="B152" s="1" t="s">
        <v>3137</v>
      </c>
      <c r="C152" s="1" t="s">
        <v>3891</v>
      </c>
      <c r="D152" s="1" t="s">
        <v>228</v>
      </c>
      <c r="E152" s="1" t="s">
        <v>296</v>
      </c>
      <c r="F152" s="1" t="s">
        <v>3930</v>
      </c>
      <c r="G152" s="1" t="s">
        <v>3930</v>
      </c>
      <c r="H152" t="s">
        <v>164</v>
      </c>
      <c r="I152" t="s">
        <v>31</v>
      </c>
      <c r="J152" t="s">
        <v>545</v>
      </c>
      <c r="K152" t="s">
        <v>3930</v>
      </c>
      <c r="L152" t="s">
        <v>1435</v>
      </c>
      <c r="M152" t="s">
        <v>3881</v>
      </c>
      <c r="N152" t="s">
        <v>3930</v>
      </c>
      <c r="O152" t="s">
        <v>130</v>
      </c>
      <c r="P152" t="s">
        <v>3881</v>
      </c>
      <c r="Q152" t="s">
        <v>3881</v>
      </c>
      <c r="R152" t="s">
        <v>611</v>
      </c>
      <c r="S152" t="s">
        <v>632</v>
      </c>
      <c r="T152" t="s">
        <v>167</v>
      </c>
      <c r="U152" t="s">
        <v>159</v>
      </c>
      <c r="V152" t="s">
        <v>3930</v>
      </c>
      <c r="W152" t="s">
        <v>3881</v>
      </c>
      <c r="X152" t="s">
        <v>104</v>
      </c>
      <c r="Y152" t="s">
        <v>3881</v>
      </c>
      <c r="Z152" t="s">
        <v>771</v>
      </c>
      <c r="AA152" t="s">
        <v>3881</v>
      </c>
      <c r="AB152" t="s">
        <v>841</v>
      </c>
      <c r="AC152" t="s">
        <v>3881</v>
      </c>
      <c r="AD152" t="s">
        <v>3908</v>
      </c>
      <c r="AE152" t="s">
        <v>4</v>
      </c>
      <c r="AF152" t="s">
        <v>3907</v>
      </c>
      <c r="AG152" t="s">
        <v>3953</v>
      </c>
      <c r="AH152" t="s">
        <v>3952</v>
      </c>
      <c r="AI152" t="s">
        <v>1491</v>
      </c>
      <c r="AJ152" t="s">
        <v>41</v>
      </c>
      <c r="AK152" t="s">
        <v>102</v>
      </c>
      <c r="AL152" t="s">
        <v>3954</v>
      </c>
      <c r="AM152" t="s">
        <v>1645</v>
      </c>
      <c r="AN152" t="s">
        <v>69</v>
      </c>
      <c r="AO152" t="s">
        <v>187</v>
      </c>
      <c r="AP152" t="s">
        <v>3930</v>
      </c>
      <c r="AQ152" t="s">
        <v>3930</v>
      </c>
      <c r="AR152" t="s">
        <v>72</v>
      </c>
      <c r="AS152" t="s">
        <v>3930</v>
      </c>
      <c r="AT152" t="s">
        <v>296</v>
      </c>
    </row>
    <row r="153" spans="1:46">
      <c r="A153" s="1" t="s">
        <v>3138</v>
      </c>
      <c r="B153" s="1" t="s">
        <v>3139</v>
      </c>
      <c r="C153" s="1" t="s">
        <v>3891</v>
      </c>
      <c r="D153" s="1" t="s">
        <v>228</v>
      </c>
      <c r="E153" s="1" t="s">
        <v>296</v>
      </c>
      <c r="F153" s="1" t="s">
        <v>3930</v>
      </c>
      <c r="G153" s="1" t="s">
        <v>3930</v>
      </c>
      <c r="H153" t="s">
        <v>164</v>
      </c>
      <c r="I153" t="s">
        <v>31</v>
      </c>
      <c r="J153" t="s">
        <v>545</v>
      </c>
      <c r="K153" t="s">
        <v>3930</v>
      </c>
      <c r="L153" t="s">
        <v>1435</v>
      </c>
      <c r="M153" t="s">
        <v>3881</v>
      </c>
      <c r="N153" t="s">
        <v>3930</v>
      </c>
      <c r="O153" t="s">
        <v>130</v>
      </c>
      <c r="P153" t="s">
        <v>3881</v>
      </c>
      <c r="Q153" t="s">
        <v>3881</v>
      </c>
      <c r="R153" t="s">
        <v>611</v>
      </c>
      <c r="S153" t="s">
        <v>632</v>
      </c>
      <c r="T153" t="s">
        <v>167</v>
      </c>
      <c r="U153" t="s">
        <v>159</v>
      </c>
      <c r="V153" t="s">
        <v>3930</v>
      </c>
      <c r="W153" t="s">
        <v>3881</v>
      </c>
      <c r="X153" t="s">
        <v>104</v>
      </c>
      <c r="Y153" t="s">
        <v>3881</v>
      </c>
      <c r="Z153" t="s">
        <v>771</v>
      </c>
      <c r="AA153" t="s">
        <v>3881</v>
      </c>
      <c r="AB153" t="s">
        <v>841</v>
      </c>
      <c r="AC153" t="s">
        <v>3881</v>
      </c>
      <c r="AD153" t="s">
        <v>3908</v>
      </c>
      <c r="AE153" t="s">
        <v>4</v>
      </c>
      <c r="AF153" t="s">
        <v>3907</v>
      </c>
      <c r="AG153" t="s">
        <v>3953</v>
      </c>
      <c r="AH153" t="s">
        <v>3952</v>
      </c>
      <c r="AI153" t="s">
        <v>1491</v>
      </c>
      <c r="AJ153" t="s">
        <v>41</v>
      </c>
      <c r="AK153" t="s">
        <v>102</v>
      </c>
      <c r="AL153" t="s">
        <v>3954</v>
      </c>
      <c r="AM153" t="s">
        <v>1645</v>
      </c>
      <c r="AN153" t="s">
        <v>69</v>
      </c>
      <c r="AO153" t="s">
        <v>187</v>
      </c>
      <c r="AP153" t="s">
        <v>3930</v>
      </c>
      <c r="AQ153" t="s">
        <v>3930</v>
      </c>
      <c r="AR153" t="s">
        <v>72</v>
      </c>
      <c r="AS153" t="s">
        <v>3930</v>
      </c>
      <c r="AT153" t="s">
        <v>296</v>
      </c>
    </row>
    <row r="154" spans="1:46">
      <c r="A154" s="1" t="s">
        <v>3140</v>
      </c>
      <c r="B154" s="1" t="s">
        <v>239</v>
      </c>
      <c r="C154" s="1" t="s">
        <v>3892</v>
      </c>
      <c r="D154" s="1" t="s">
        <v>228</v>
      </c>
      <c r="E154" s="1" t="s">
        <v>296</v>
      </c>
      <c r="F154" s="1" t="s">
        <v>3930</v>
      </c>
      <c r="G154" s="1" t="s">
        <v>3930</v>
      </c>
      <c r="H154" t="s">
        <v>164</v>
      </c>
      <c r="I154" t="s">
        <v>89</v>
      </c>
      <c r="J154" t="s">
        <v>545</v>
      </c>
      <c r="K154" t="s">
        <v>3930</v>
      </c>
      <c r="L154" t="s">
        <v>1435</v>
      </c>
      <c r="M154" t="s">
        <v>3881</v>
      </c>
      <c r="N154" t="s">
        <v>3930</v>
      </c>
      <c r="O154" t="s">
        <v>130</v>
      </c>
      <c r="P154" t="s">
        <v>3881</v>
      </c>
      <c r="Q154" t="s">
        <v>3881</v>
      </c>
      <c r="R154" t="s">
        <v>611</v>
      </c>
      <c r="S154" t="s">
        <v>632</v>
      </c>
      <c r="T154" t="s">
        <v>167</v>
      </c>
      <c r="U154" t="s">
        <v>159</v>
      </c>
      <c r="V154" t="s">
        <v>3930</v>
      </c>
      <c r="W154" t="s">
        <v>3881</v>
      </c>
      <c r="X154" t="s">
        <v>104</v>
      </c>
      <c r="Y154" t="s">
        <v>3881</v>
      </c>
      <c r="Z154" t="s">
        <v>771</v>
      </c>
      <c r="AA154" t="s">
        <v>3881</v>
      </c>
      <c r="AB154" t="s">
        <v>841</v>
      </c>
      <c r="AC154" t="s">
        <v>3881</v>
      </c>
      <c r="AD154" t="s">
        <v>3908</v>
      </c>
      <c r="AE154" t="s">
        <v>4</v>
      </c>
      <c r="AF154" t="s">
        <v>3907</v>
      </c>
      <c r="AG154" t="s">
        <v>3953</v>
      </c>
      <c r="AH154" t="s">
        <v>3952</v>
      </c>
      <c r="AI154" t="s">
        <v>1489</v>
      </c>
      <c r="AJ154" t="s">
        <v>41</v>
      </c>
      <c r="AK154" t="s">
        <v>102</v>
      </c>
      <c r="AL154" t="s">
        <v>3954</v>
      </c>
      <c r="AM154" t="s">
        <v>1645</v>
      </c>
      <c r="AN154" t="s">
        <v>69</v>
      </c>
      <c r="AO154" t="s">
        <v>187</v>
      </c>
      <c r="AP154" t="s">
        <v>3930</v>
      </c>
      <c r="AQ154" t="s">
        <v>3930</v>
      </c>
      <c r="AR154" t="s">
        <v>72</v>
      </c>
      <c r="AS154" t="s">
        <v>3930</v>
      </c>
      <c r="AT154" t="s">
        <v>296</v>
      </c>
    </row>
    <row r="155" spans="1:46">
      <c r="A155" s="1" t="s">
        <v>3141</v>
      </c>
      <c r="B155" s="1" t="s">
        <v>3142</v>
      </c>
      <c r="C155" s="1" t="s">
        <v>3892</v>
      </c>
      <c r="D155" s="1" t="s">
        <v>228</v>
      </c>
      <c r="E155" s="1" t="s">
        <v>296</v>
      </c>
      <c r="F155" s="1" t="s">
        <v>3930</v>
      </c>
      <c r="G155" s="1" t="s">
        <v>3930</v>
      </c>
      <c r="H155" t="s">
        <v>164</v>
      </c>
      <c r="I155" t="s">
        <v>89</v>
      </c>
      <c r="J155" t="s">
        <v>545</v>
      </c>
      <c r="K155" t="s">
        <v>3930</v>
      </c>
      <c r="L155" t="s">
        <v>1435</v>
      </c>
      <c r="M155" t="s">
        <v>3881</v>
      </c>
      <c r="N155" t="s">
        <v>3930</v>
      </c>
      <c r="O155" t="s">
        <v>130</v>
      </c>
      <c r="P155" t="s">
        <v>3881</v>
      </c>
      <c r="Q155" t="s">
        <v>3881</v>
      </c>
      <c r="R155" t="s">
        <v>611</v>
      </c>
      <c r="S155" t="s">
        <v>632</v>
      </c>
      <c r="T155" t="s">
        <v>167</v>
      </c>
      <c r="U155" t="s">
        <v>159</v>
      </c>
      <c r="V155" t="s">
        <v>3930</v>
      </c>
      <c r="W155" t="s">
        <v>3881</v>
      </c>
      <c r="X155" t="s">
        <v>104</v>
      </c>
      <c r="Y155" t="s">
        <v>3881</v>
      </c>
      <c r="Z155" t="s">
        <v>771</v>
      </c>
      <c r="AA155" t="s">
        <v>3881</v>
      </c>
      <c r="AB155" t="s">
        <v>841</v>
      </c>
      <c r="AC155" t="s">
        <v>3881</v>
      </c>
      <c r="AD155" t="s">
        <v>3908</v>
      </c>
      <c r="AE155" t="s">
        <v>4</v>
      </c>
      <c r="AF155" t="s">
        <v>3907</v>
      </c>
      <c r="AG155" t="s">
        <v>3953</v>
      </c>
      <c r="AH155" t="s">
        <v>3952</v>
      </c>
      <c r="AI155" t="s">
        <v>1489</v>
      </c>
      <c r="AJ155" t="s">
        <v>41</v>
      </c>
      <c r="AK155" t="s">
        <v>3930</v>
      </c>
      <c r="AL155" t="s">
        <v>3954</v>
      </c>
      <c r="AM155" t="s">
        <v>1645</v>
      </c>
      <c r="AN155" t="s">
        <v>69</v>
      </c>
      <c r="AO155" t="s">
        <v>187</v>
      </c>
      <c r="AP155" t="s">
        <v>3930</v>
      </c>
      <c r="AQ155" t="s">
        <v>3930</v>
      </c>
      <c r="AR155" t="s">
        <v>72</v>
      </c>
      <c r="AS155" t="s">
        <v>3930</v>
      </c>
      <c r="AT155" t="s">
        <v>296</v>
      </c>
    </row>
    <row r="156" spans="1:46">
      <c r="A156" s="1" t="s">
        <v>3143</v>
      </c>
      <c r="B156" s="1" t="s">
        <v>3144</v>
      </c>
      <c r="C156" s="1" t="s">
        <v>3892</v>
      </c>
      <c r="D156" s="1" t="s">
        <v>228</v>
      </c>
      <c r="E156" s="1" t="s">
        <v>296</v>
      </c>
      <c r="F156" s="1" t="s">
        <v>3930</v>
      </c>
      <c r="G156" s="1" t="s">
        <v>3930</v>
      </c>
      <c r="H156" t="s">
        <v>164</v>
      </c>
      <c r="I156" t="s">
        <v>89</v>
      </c>
      <c r="J156" t="s">
        <v>545</v>
      </c>
      <c r="K156" t="s">
        <v>3930</v>
      </c>
      <c r="L156" t="s">
        <v>1435</v>
      </c>
      <c r="M156" t="s">
        <v>3881</v>
      </c>
      <c r="N156" t="s">
        <v>3930</v>
      </c>
      <c r="O156" t="s">
        <v>130</v>
      </c>
      <c r="P156" t="s">
        <v>3881</v>
      </c>
      <c r="Q156" t="s">
        <v>3881</v>
      </c>
      <c r="R156" t="s">
        <v>611</v>
      </c>
      <c r="S156" t="s">
        <v>632</v>
      </c>
      <c r="T156" t="s">
        <v>167</v>
      </c>
      <c r="U156" t="s">
        <v>159</v>
      </c>
      <c r="V156" t="s">
        <v>3930</v>
      </c>
      <c r="W156" t="s">
        <v>3881</v>
      </c>
      <c r="X156" t="s">
        <v>104</v>
      </c>
      <c r="Y156" t="s">
        <v>3881</v>
      </c>
      <c r="Z156" t="s">
        <v>771</v>
      </c>
      <c r="AA156" t="s">
        <v>3881</v>
      </c>
      <c r="AB156" t="s">
        <v>841</v>
      </c>
      <c r="AC156" t="s">
        <v>3881</v>
      </c>
      <c r="AD156" t="s">
        <v>3908</v>
      </c>
      <c r="AE156" t="s">
        <v>4</v>
      </c>
      <c r="AF156" t="s">
        <v>3907</v>
      </c>
      <c r="AG156" t="s">
        <v>3953</v>
      </c>
      <c r="AH156" t="s">
        <v>3952</v>
      </c>
      <c r="AI156" t="s">
        <v>1489</v>
      </c>
      <c r="AJ156" t="s">
        <v>41</v>
      </c>
      <c r="AK156" t="s">
        <v>102</v>
      </c>
      <c r="AL156" t="s">
        <v>3954</v>
      </c>
      <c r="AM156" t="s">
        <v>1645</v>
      </c>
      <c r="AN156" t="s">
        <v>69</v>
      </c>
      <c r="AO156" t="s">
        <v>187</v>
      </c>
      <c r="AP156" t="s">
        <v>3930</v>
      </c>
      <c r="AQ156" t="s">
        <v>3930</v>
      </c>
      <c r="AR156" t="s">
        <v>72</v>
      </c>
      <c r="AS156" t="s">
        <v>3930</v>
      </c>
      <c r="AT156" t="s">
        <v>296</v>
      </c>
    </row>
    <row r="157" spans="1:46">
      <c r="A157" s="1" t="s">
        <v>3145</v>
      </c>
      <c r="B157" s="1" t="s">
        <v>240</v>
      </c>
      <c r="C157" s="1" t="s">
        <v>3890</v>
      </c>
      <c r="D157" s="1" t="s">
        <v>228</v>
      </c>
      <c r="E157" s="1" t="s">
        <v>296</v>
      </c>
      <c r="F157" s="1" t="s">
        <v>3930</v>
      </c>
      <c r="G157" s="1" t="s">
        <v>3930</v>
      </c>
      <c r="H157" t="s">
        <v>164</v>
      </c>
      <c r="I157" t="s">
        <v>89</v>
      </c>
      <c r="J157" t="s">
        <v>545</v>
      </c>
      <c r="K157" t="s">
        <v>3930</v>
      </c>
      <c r="L157" t="s">
        <v>1435</v>
      </c>
      <c r="M157" t="s">
        <v>3881</v>
      </c>
      <c r="N157" t="s">
        <v>3930</v>
      </c>
      <c r="O157" t="s">
        <v>130</v>
      </c>
      <c r="P157" t="s">
        <v>3881</v>
      </c>
      <c r="Q157" t="s">
        <v>3881</v>
      </c>
      <c r="R157" t="s">
        <v>611</v>
      </c>
      <c r="S157" t="s">
        <v>632</v>
      </c>
      <c r="T157" t="s">
        <v>167</v>
      </c>
      <c r="U157" t="s">
        <v>159</v>
      </c>
      <c r="V157" t="s">
        <v>3930</v>
      </c>
      <c r="W157" t="s">
        <v>3881</v>
      </c>
      <c r="X157" t="s">
        <v>104</v>
      </c>
      <c r="Y157" t="s">
        <v>3881</v>
      </c>
      <c r="Z157" t="s">
        <v>771</v>
      </c>
      <c r="AA157" t="s">
        <v>3881</v>
      </c>
      <c r="AB157" t="s">
        <v>841</v>
      </c>
      <c r="AC157" t="s">
        <v>3881</v>
      </c>
      <c r="AD157" t="s">
        <v>3908</v>
      </c>
      <c r="AE157" t="s">
        <v>4</v>
      </c>
      <c r="AF157" t="s">
        <v>3907</v>
      </c>
      <c r="AG157" t="s">
        <v>3953</v>
      </c>
      <c r="AH157" t="s">
        <v>3952</v>
      </c>
      <c r="AI157" t="s">
        <v>1489</v>
      </c>
      <c r="AJ157" t="s">
        <v>41</v>
      </c>
      <c r="AK157" t="s">
        <v>102</v>
      </c>
      <c r="AL157" t="s">
        <v>3954</v>
      </c>
      <c r="AM157" t="s">
        <v>1645</v>
      </c>
      <c r="AN157" t="s">
        <v>69</v>
      </c>
      <c r="AO157" t="s">
        <v>187</v>
      </c>
      <c r="AP157" t="s">
        <v>3930</v>
      </c>
      <c r="AQ157" t="s">
        <v>3930</v>
      </c>
      <c r="AR157" t="s">
        <v>72</v>
      </c>
      <c r="AS157" t="s">
        <v>3930</v>
      </c>
      <c r="AT157" t="s">
        <v>296</v>
      </c>
    </row>
    <row r="158" spans="1:46">
      <c r="A158" s="1" t="s">
        <v>3146</v>
      </c>
      <c r="B158" s="1" t="s">
        <v>3147</v>
      </c>
      <c r="C158" s="1" t="s">
        <v>3890</v>
      </c>
      <c r="D158" s="1" t="s">
        <v>228</v>
      </c>
      <c r="E158" s="1" t="s">
        <v>296</v>
      </c>
      <c r="F158" s="1" t="s">
        <v>3930</v>
      </c>
      <c r="G158" s="1" t="s">
        <v>3930</v>
      </c>
      <c r="H158" t="s">
        <v>164</v>
      </c>
      <c r="I158" t="s">
        <v>89</v>
      </c>
      <c r="J158" t="s">
        <v>545</v>
      </c>
      <c r="K158" t="s">
        <v>3930</v>
      </c>
      <c r="L158" t="s">
        <v>1435</v>
      </c>
      <c r="M158" t="s">
        <v>3881</v>
      </c>
      <c r="N158" t="s">
        <v>3930</v>
      </c>
      <c r="O158" t="s">
        <v>130</v>
      </c>
      <c r="P158" t="s">
        <v>3881</v>
      </c>
      <c r="Q158" t="s">
        <v>3881</v>
      </c>
      <c r="R158" t="s">
        <v>611</v>
      </c>
      <c r="S158" t="s">
        <v>632</v>
      </c>
      <c r="T158" t="s">
        <v>167</v>
      </c>
      <c r="U158" t="s">
        <v>159</v>
      </c>
      <c r="V158" t="s">
        <v>3930</v>
      </c>
      <c r="W158" t="s">
        <v>3881</v>
      </c>
      <c r="X158" t="s">
        <v>104</v>
      </c>
      <c r="Y158" t="s">
        <v>3881</v>
      </c>
      <c r="Z158" t="s">
        <v>771</v>
      </c>
      <c r="AA158" t="s">
        <v>3881</v>
      </c>
      <c r="AB158" t="s">
        <v>841</v>
      </c>
      <c r="AC158" t="s">
        <v>3881</v>
      </c>
      <c r="AD158" t="s">
        <v>3908</v>
      </c>
      <c r="AE158" t="s">
        <v>4</v>
      </c>
      <c r="AF158" t="s">
        <v>3907</v>
      </c>
      <c r="AG158" t="s">
        <v>3953</v>
      </c>
      <c r="AH158" t="s">
        <v>3952</v>
      </c>
      <c r="AI158" t="s">
        <v>1489</v>
      </c>
      <c r="AJ158" t="s">
        <v>41</v>
      </c>
      <c r="AK158" t="s">
        <v>3930</v>
      </c>
      <c r="AL158" t="s">
        <v>3954</v>
      </c>
      <c r="AM158" t="s">
        <v>1645</v>
      </c>
      <c r="AN158" t="s">
        <v>69</v>
      </c>
      <c r="AO158" t="s">
        <v>187</v>
      </c>
      <c r="AP158" t="s">
        <v>3930</v>
      </c>
      <c r="AQ158" t="s">
        <v>3930</v>
      </c>
      <c r="AR158" t="s">
        <v>72</v>
      </c>
      <c r="AS158" t="s">
        <v>3930</v>
      </c>
      <c r="AT158" t="s">
        <v>296</v>
      </c>
    </row>
    <row r="159" spans="1:46">
      <c r="A159" s="1" t="s">
        <v>3148</v>
      </c>
      <c r="B159" s="1" t="s">
        <v>3149</v>
      </c>
      <c r="C159" s="1" t="s">
        <v>3890</v>
      </c>
      <c r="D159" s="1" t="s">
        <v>228</v>
      </c>
      <c r="E159" s="1" t="s">
        <v>296</v>
      </c>
      <c r="F159" s="1" t="s">
        <v>3930</v>
      </c>
      <c r="G159" s="1" t="s">
        <v>3930</v>
      </c>
      <c r="H159" t="s">
        <v>164</v>
      </c>
      <c r="I159" t="s">
        <v>89</v>
      </c>
      <c r="J159" t="s">
        <v>545</v>
      </c>
      <c r="K159" t="s">
        <v>3930</v>
      </c>
      <c r="L159" t="s">
        <v>1435</v>
      </c>
      <c r="M159" t="s">
        <v>3881</v>
      </c>
      <c r="N159" t="s">
        <v>3930</v>
      </c>
      <c r="O159" t="s">
        <v>130</v>
      </c>
      <c r="P159" t="s">
        <v>3881</v>
      </c>
      <c r="Q159" t="s">
        <v>3881</v>
      </c>
      <c r="R159" t="s">
        <v>611</v>
      </c>
      <c r="S159" t="s">
        <v>632</v>
      </c>
      <c r="T159" t="s">
        <v>167</v>
      </c>
      <c r="U159" t="s">
        <v>159</v>
      </c>
      <c r="V159" t="s">
        <v>3930</v>
      </c>
      <c r="W159" t="s">
        <v>3881</v>
      </c>
      <c r="X159" t="s">
        <v>104</v>
      </c>
      <c r="Y159" t="s">
        <v>3881</v>
      </c>
      <c r="Z159" t="s">
        <v>771</v>
      </c>
      <c r="AA159" t="s">
        <v>3881</v>
      </c>
      <c r="AB159" t="s">
        <v>841</v>
      </c>
      <c r="AC159" t="s">
        <v>3881</v>
      </c>
      <c r="AD159" t="s">
        <v>3908</v>
      </c>
      <c r="AE159" t="s">
        <v>4</v>
      </c>
      <c r="AF159" t="s">
        <v>3907</v>
      </c>
      <c r="AG159" t="s">
        <v>3953</v>
      </c>
      <c r="AH159" t="s">
        <v>3952</v>
      </c>
      <c r="AI159" t="s">
        <v>1489</v>
      </c>
      <c r="AJ159" t="s">
        <v>41</v>
      </c>
      <c r="AK159" t="s">
        <v>102</v>
      </c>
      <c r="AL159" t="s">
        <v>3954</v>
      </c>
      <c r="AM159" t="s">
        <v>1645</v>
      </c>
      <c r="AN159" t="s">
        <v>69</v>
      </c>
      <c r="AO159" t="s">
        <v>187</v>
      </c>
      <c r="AP159" t="s">
        <v>3930</v>
      </c>
      <c r="AQ159" t="s">
        <v>3930</v>
      </c>
      <c r="AR159" t="s">
        <v>72</v>
      </c>
      <c r="AS159" t="s">
        <v>3930</v>
      </c>
      <c r="AT159" t="s">
        <v>296</v>
      </c>
    </row>
    <row r="160" spans="1:46">
      <c r="A160" s="1" t="s">
        <v>2964</v>
      </c>
      <c r="B160" s="1" t="s">
        <v>2965</v>
      </c>
      <c r="C160" s="1" t="s">
        <v>3890</v>
      </c>
      <c r="D160" s="1" t="s">
        <v>228</v>
      </c>
      <c r="E160" s="1" t="s">
        <v>296</v>
      </c>
      <c r="F160" s="1" t="s">
        <v>3930</v>
      </c>
      <c r="G160" s="1" t="s">
        <v>3930</v>
      </c>
      <c r="H160" t="s">
        <v>129</v>
      </c>
      <c r="I160" t="s">
        <v>1</v>
      </c>
      <c r="J160" t="s">
        <v>7</v>
      </c>
      <c r="K160" t="s">
        <v>3881</v>
      </c>
      <c r="L160" t="s">
        <v>3881</v>
      </c>
      <c r="M160" t="s">
        <v>3881</v>
      </c>
      <c r="N160" t="s">
        <v>3881</v>
      </c>
      <c r="O160" t="s">
        <v>8</v>
      </c>
      <c r="P160" t="s">
        <v>3881</v>
      </c>
      <c r="Q160" t="s">
        <v>3881</v>
      </c>
      <c r="R160" t="s">
        <v>3881</v>
      </c>
      <c r="S160" t="s">
        <v>3881</v>
      </c>
      <c r="T160" t="s">
        <v>3930</v>
      </c>
      <c r="U160" t="s">
        <v>3930</v>
      </c>
      <c r="V160" t="s">
        <v>3881</v>
      </c>
      <c r="W160" t="s">
        <v>3881</v>
      </c>
      <c r="X160" t="s">
        <v>3881</v>
      </c>
      <c r="Y160" t="s">
        <v>3881</v>
      </c>
      <c r="Z160" t="s">
        <v>135</v>
      </c>
      <c r="AA160" t="s">
        <v>3930</v>
      </c>
      <c r="AB160" t="s">
        <v>136</v>
      </c>
      <c r="AC160" t="s">
        <v>3930</v>
      </c>
      <c r="AD160" t="s">
        <v>3908</v>
      </c>
      <c r="AE160" t="s">
        <v>1279</v>
      </c>
      <c r="AF160" t="s">
        <v>3930</v>
      </c>
      <c r="AG160" t="s">
        <v>3930</v>
      </c>
      <c r="AH160" t="s">
        <v>3930</v>
      </c>
      <c r="AI160" t="s">
        <v>3930</v>
      </c>
      <c r="AJ160" t="s">
        <v>138</v>
      </c>
      <c r="AK160" t="s">
        <v>102</v>
      </c>
      <c r="AL160" t="s">
        <v>3930</v>
      </c>
      <c r="AM160" t="s">
        <v>3930</v>
      </c>
      <c r="AN160" t="s">
        <v>3930</v>
      </c>
      <c r="AO160" t="s">
        <v>3930</v>
      </c>
      <c r="AP160" t="s">
        <v>3930</v>
      </c>
      <c r="AQ160" t="s">
        <v>3930</v>
      </c>
      <c r="AR160" t="s">
        <v>100</v>
      </c>
      <c r="AS160" t="s">
        <v>347</v>
      </c>
      <c r="AT160" t="s">
        <v>296</v>
      </c>
    </row>
    <row r="161" spans="1:46">
      <c r="A161" s="1" t="s">
        <v>2966</v>
      </c>
      <c r="B161" s="1" t="s">
        <v>2967</v>
      </c>
      <c r="C161" s="1" t="s">
        <v>3891</v>
      </c>
      <c r="D161" s="1" t="s">
        <v>228</v>
      </c>
      <c r="E161" s="1" t="s">
        <v>296</v>
      </c>
      <c r="F161" s="1" t="s">
        <v>3930</v>
      </c>
      <c r="G161" s="1" t="s">
        <v>3930</v>
      </c>
      <c r="H161" t="s">
        <v>129</v>
      </c>
      <c r="I161" t="s">
        <v>1</v>
      </c>
      <c r="J161" t="s">
        <v>7</v>
      </c>
      <c r="K161" t="s">
        <v>3881</v>
      </c>
      <c r="L161" t="s">
        <v>3881</v>
      </c>
      <c r="M161" t="s">
        <v>3881</v>
      </c>
      <c r="N161" t="s">
        <v>3881</v>
      </c>
      <c r="O161" t="s">
        <v>8</v>
      </c>
      <c r="P161" t="s">
        <v>3881</v>
      </c>
      <c r="Q161" t="s">
        <v>3881</v>
      </c>
      <c r="R161" t="s">
        <v>3881</v>
      </c>
      <c r="S161" t="s">
        <v>3881</v>
      </c>
      <c r="T161" t="s">
        <v>3930</v>
      </c>
      <c r="U161" t="s">
        <v>3930</v>
      </c>
      <c r="V161" t="s">
        <v>3881</v>
      </c>
      <c r="W161" t="s">
        <v>3881</v>
      </c>
      <c r="X161" t="s">
        <v>3881</v>
      </c>
      <c r="Y161" t="s">
        <v>3881</v>
      </c>
      <c r="Z161" t="s">
        <v>135</v>
      </c>
      <c r="AA161" t="s">
        <v>3930</v>
      </c>
      <c r="AB161" t="s">
        <v>136</v>
      </c>
      <c r="AC161" t="s">
        <v>3930</v>
      </c>
      <c r="AD161" t="s">
        <v>3908</v>
      </c>
      <c r="AE161" t="s">
        <v>1279</v>
      </c>
      <c r="AF161" t="s">
        <v>3930</v>
      </c>
      <c r="AG161" t="s">
        <v>3930</v>
      </c>
      <c r="AH161" t="s">
        <v>3930</v>
      </c>
      <c r="AI161" t="s">
        <v>3930</v>
      </c>
      <c r="AJ161" t="s">
        <v>138</v>
      </c>
      <c r="AK161" t="s">
        <v>102</v>
      </c>
      <c r="AL161" t="s">
        <v>3930</v>
      </c>
      <c r="AM161" t="s">
        <v>3930</v>
      </c>
      <c r="AN161" t="s">
        <v>3930</v>
      </c>
      <c r="AO161" t="s">
        <v>3930</v>
      </c>
      <c r="AP161" t="s">
        <v>3930</v>
      </c>
      <c r="AQ161" t="s">
        <v>3930</v>
      </c>
      <c r="AR161" t="s">
        <v>100</v>
      </c>
      <c r="AS161" t="s">
        <v>347</v>
      </c>
      <c r="AT161" t="s">
        <v>296</v>
      </c>
    </row>
    <row r="162" spans="1:46">
      <c r="A162" s="1" t="s">
        <v>2970</v>
      </c>
      <c r="B162" s="1" t="s">
        <v>2971</v>
      </c>
      <c r="C162" s="1" t="s">
        <v>3892</v>
      </c>
      <c r="D162" s="1" t="s">
        <v>228</v>
      </c>
      <c r="F162" s="1" t="s">
        <v>3930</v>
      </c>
      <c r="G162" s="1" t="s">
        <v>3930</v>
      </c>
      <c r="H162" t="s">
        <v>129</v>
      </c>
      <c r="I162" t="s">
        <v>0</v>
      </c>
      <c r="J162" t="s">
        <v>7</v>
      </c>
      <c r="K162" t="s">
        <v>3881</v>
      </c>
      <c r="L162" t="s">
        <v>3881</v>
      </c>
      <c r="M162" t="s">
        <v>3881</v>
      </c>
      <c r="N162" t="s">
        <v>3881</v>
      </c>
      <c r="O162" t="s">
        <v>9</v>
      </c>
      <c r="P162" t="s">
        <v>3881</v>
      </c>
      <c r="Q162" t="s">
        <v>3881</v>
      </c>
      <c r="R162" t="s">
        <v>603</v>
      </c>
      <c r="S162" t="s">
        <v>3881</v>
      </c>
      <c r="T162" t="s">
        <v>3930</v>
      </c>
      <c r="U162" t="s">
        <v>3930</v>
      </c>
      <c r="V162" t="s">
        <v>3881</v>
      </c>
      <c r="W162" t="s">
        <v>3881</v>
      </c>
      <c r="X162" t="s">
        <v>3881</v>
      </c>
      <c r="Y162" t="s">
        <v>3881</v>
      </c>
      <c r="Z162" t="s">
        <v>135</v>
      </c>
      <c r="AA162" t="s">
        <v>3930</v>
      </c>
      <c r="AB162" t="s">
        <v>136</v>
      </c>
      <c r="AC162" t="s">
        <v>3930</v>
      </c>
      <c r="AD162" t="s">
        <v>3908</v>
      </c>
      <c r="AE162" t="s">
        <v>1279</v>
      </c>
      <c r="AF162" t="s">
        <v>3930</v>
      </c>
      <c r="AG162" t="s">
        <v>3930</v>
      </c>
      <c r="AH162" t="s">
        <v>3930</v>
      </c>
      <c r="AI162" t="s">
        <v>1491</v>
      </c>
      <c r="AJ162" t="s">
        <v>138</v>
      </c>
      <c r="AK162" t="s">
        <v>102</v>
      </c>
      <c r="AL162" t="s">
        <v>3930</v>
      </c>
      <c r="AM162" t="s">
        <v>3930</v>
      </c>
      <c r="AN162" t="s">
        <v>3930</v>
      </c>
      <c r="AO162" t="s">
        <v>3930</v>
      </c>
      <c r="AP162" t="s">
        <v>3930</v>
      </c>
      <c r="AQ162" t="s">
        <v>3930</v>
      </c>
      <c r="AR162" t="s">
        <v>100</v>
      </c>
      <c r="AS162" t="s">
        <v>347</v>
      </c>
    </row>
    <row r="163" spans="1:46">
      <c r="A163" s="1" t="s">
        <v>2974</v>
      </c>
      <c r="B163" s="1" t="s">
        <v>2975</v>
      </c>
      <c r="C163" s="1" t="s">
        <v>3890</v>
      </c>
      <c r="D163" s="1" t="s">
        <v>228</v>
      </c>
      <c r="F163" s="1" t="s">
        <v>3930</v>
      </c>
      <c r="G163" s="1" t="s">
        <v>3930</v>
      </c>
      <c r="H163" t="s">
        <v>129</v>
      </c>
      <c r="I163" t="s">
        <v>1</v>
      </c>
      <c r="J163" t="s">
        <v>7</v>
      </c>
      <c r="K163" t="s">
        <v>3881</v>
      </c>
      <c r="L163" t="s">
        <v>3881</v>
      </c>
      <c r="M163" t="s">
        <v>3881</v>
      </c>
      <c r="N163" t="s">
        <v>3881</v>
      </c>
      <c r="O163" t="s">
        <v>9</v>
      </c>
      <c r="P163" t="s">
        <v>3881</v>
      </c>
      <c r="Q163" t="s">
        <v>3881</v>
      </c>
      <c r="R163" t="s">
        <v>603</v>
      </c>
      <c r="S163" t="s">
        <v>3881</v>
      </c>
      <c r="T163" t="s">
        <v>3930</v>
      </c>
      <c r="U163" t="s">
        <v>3930</v>
      </c>
      <c r="V163" t="s">
        <v>3881</v>
      </c>
      <c r="W163" t="s">
        <v>3881</v>
      </c>
      <c r="X163" t="s">
        <v>3881</v>
      </c>
      <c r="Y163" t="s">
        <v>3881</v>
      </c>
      <c r="Z163" t="s">
        <v>135</v>
      </c>
      <c r="AA163" t="s">
        <v>3930</v>
      </c>
      <c r="AB163" t="s">
        <v>136</v>
      </c>
      <c r="AC163" t="s">
        <v>3930</v>
      </c>
      <c r="AD163" t="s">
        <v>3908</v>
      </c>
      <c r="AE163" t="s">
        <v>1279</v>
      </c>
      <c r="AF163" t="s">
        <v>3930</v>
      </c>
      <c r="AG163" t="s">
        <v>3930</v>
      </c>
      <c r="AH163" t="s">
        <v>3930</v>
      </c>
      <c r="AI163" t="s">
        <v>1491</v>
      </c>
      <c r="AJ163" t="s">
        <v>138</v>
      </c>
      <c r="AK163" t="s">
        <v>102</v>
      </c>
      <c r="AL163" t="s">
        <v>3930</v>
      </c>
      <c r="AM163" t="s">
        <v>3930</v>
      </c>
      <c r="AN163" t="s">
        <v>3930</v>
      </c>
      <c r="AO163" t="s">
        <v>3930</v>
      </c>
      <c r="AP163" t="s">
        <v>3930</v>
      </c>
      <c r="AQ163" t="s">
        <v>3930</v>
      </c>
      <c r="AR163" t="s">
        <v>100</v>
      </c>
      <c r="AS163" t="s">
        <v>347</v>
      </c>
    </row>
    <row r="164" spans="1:46">
      <c r="A164" s="1" t="s">
        <v>2978</v>
      </c>
      <c r="B164" s="1" t="s">
        <v>2979</v>
      </c>
      <c r="C164" s="1" t="s">
        <v>3891</v>
      </c>
      <c r="D164" s="1" t="s">
        <v>228</v>
      </c>
      <c r="F164" s="1" t="s">
        <v>3930</v>
      </c>
      <c r="G164" s="1" t="s">
        <v>3930</v>
      </c>
      <c r="H164" t="s">
        <v>129</v>
      </c>
      <c r="I164" t="s">
        <v>1</v>
      </c>
      <c r="J164" t="s">
        <v>7</v>
      </c>
      <c r="K164" t="s">
        <v>3881</v>
      </c>
      <c r="L164" t="s">
        <v>3881</v>
      </c>
      <c r="M164" t="s">
        <v>3881</v>
      </c>
      <c r="N164" t="s">
        <v>3881</v>
      </c>
      <c r="O164" t="s">
        <v>9</v>
      </c>
      <c r="P164" t="s">
        <v>3881</v>
      </c>
      <c r="Q164" t="s">
        <v>3881</v>
      </c>
      <c r="R164" t="s">
        <v>603</v>
      </c>
      <c r="S164" t="s">
        <v>3881</v>
      </c>
      <c r="T164" t="s">
        <v>3930</v>
      </c>
      <c r="U164" t="s">
        <v>3930</v>
      </c>
      <c r="V164" t="s">
        <v>3881</v>
      </c>
      <c r="W164" t="s">
        <v>3881</v>
      </c>
      <c r="X164" t="s">
        <v>3881</v>
      </c>
      <c r="Y164" t="s">
        <v>3881</v>
      </c>
      <c r="Z164" t="s">
        <v>135</v>
      </c>
      <c r="AA164" t="s">
        <v>3930</v>
      </c>
      <c r="AB164" t="s">
        <v>136</v>
      </c>
      <c r="AC164" t="s">
        <v>3930</v>
      </c>
      <c r="AD164" t="s">
        <v>3908</v>
      </c>
      <c r="AE164" t="s">
        <v>1279</v>
      </c>
      <c r="AF164" t="s">
        <v>3930</v>
      </c>
      <c r="AG164" t="s">
        <v>3930</v>
      </c>
      <c r="AH164" t="s">
        <v>3930</v>
      </c>
      <c r="AI164" t="s">
        <v>1491</v>
      </c>
      <c r="AJ164" t="s">
        <v>138</v>
      </c>
      <c r="AK164" t="s">
        <v>102</v>
      </c>
      <c r="AL164" t="s">
        <v>3930</v>
      </c>
      <c r="AM164" t="s">
        <v>3930</v>
      </c>
      <c r="AN164" t="s">
        <v>3930</v>
      </c>
      <c r="AO164" t="s">
        <v>3930</v>
      </c>
      <c r="AP164" t="s">
        <v>3930</v>
      </c>
      <c r="AQ164" t="s">
        <v>3930</v>
      </c>
      <c r="AR164" t="s">
        <v>100</v>
      </c>
      <c r="AS164" t="s">
        <v>347</v>
      </c>
    </row>
    <row r="165" spans="1:46">
      <c r="A165" s="1" t="s">
        <v>3040</v>
      </c>
      <c r="B165" s="1" t="s">
        <v>3041</v>
      </c>
      <c r="C165" s="1" t="s">
        <v>3892</v>
      </c>
      <c r="D165" s="1" t="s">
        <v>228</v>
      </c>
      <c r="F165" s="1" t="s">
        <v>3930</v>
      </c>
      <c r="G165" s="1" t="s">
        <v>3930</v>
      </c>
      <c r="H165" t="s">
        <v>129</v>
      </c>
      <c r="I165" t="s">
        <v>0</v>
      </c>
      <c r="J165" t="s">
        <v>146</v>
      </c>
      <c r="K165" t="s">
        <v>3881</v>
      </c>
      <c r="L165" t="s">
        <v>3881</v>
      </c>
      <c r="M165" t="s">
        <v>3881</v>
      </c>
      <c r="N165" t="s">
        <v>3881</v>
      </c>
      <c r="O165" t="s">
        <v>9</v>
      </c>
      <c r="P165" t="s">
        <v>3881</v>
      </c>
      <c r="Q165" t="s">
        <v>3881</v>
      </c>
      <c r="R165" t="s">
        <v>3881</v>
      </c>
      <c r="S165" t="s">
        <v>3881</v>
      </c>
      <c r="T165" t="s">
        <v>3930</v>
      </c>
      <c r="U165" t="s">
        <v>3930</v>
      </c>
      <c r="V165" t="s">
        <v>3881</v>
      </c>
      <c r="W165" t="s">
        <v>3881</v>
      </c>
      <c r="X165" t="s">
        <v>3881</v>
      </c>
      <c r="Y165" t="s">
        <v>3881</v>
      </c>
      <c r="Z165" t="s">
        <v>135</v>
      </c>
      <c r="AA165" t="s">
        <v>3930</v>
      </c>
      <c r="AB165" t="s">
        <v>136</v>
      </c>
      <c r="AC165" t="s">
        <v>3930</v>
      </c>
      <c r="AD165" t="s">
        <v>3908</v>
      </c>
      <c r="AE165" t="s">
        <v>3930</v>
      </c>
      <c r="AF165" t="s">
        <v>3930</v>
      </c>
      <c r="AG165" t="s">
        <v>3930</v>
      </c>
      <c r="AH165" t="s">
        <v>3930</v>
      </c>
      <c r="AI165" t="s">
        <v>1491</v>
      </c>
      <c r="AJ165" t="s">
        <v>138</v>
      </c>
      <c r="AK165" t="s">
        <v>102</v>
      </c>
      <c r="AL165" t="s">
        <v>3930</v>
      </c>
      <c r="AM165" t="s">
        <v>3930</v>
      </c>
      <c r="AN165" t="s">
        <v>3930</v>
      </c>
      <c r="AO165" t="s">
        <v>3930</v>
      </c>
      <c r="AP165" t="s">
        <v>3930</v>
      </c>
      <c r="AQ165" t="s">
        <v>3930</v>
      </c>
      <c r="AR165" t="s">
        <v>100</v>
      </c>
      <c r="AS165" t="s">
        <v>347</v>
      </c>
    </row>
    <row r="166" spans="1:46">
      <c r="A166" s="1" t="s">
        <v>3042</v>
      </c>
      <c r="B166" s="1" t="s">
        <v>3043</v>
      </c>
      <c r="C166" s="1" t="s">
        <v>3890</v>
      </c>
      <c r="D166" s="1" t="s">
        <v>228</v>
      </c>
      <c r="F166" s="1" t="s">
        <v>3930</v>
      </c>
      <c r="G166" s="1" t="s">
        <v>3930</v>
      </c>
      <c r="H166" t="s">
        <v>129</v>
      </c>
      <c r="I166" t="s">
        <v>0</v>
      </c>
      <c r="J166" t="s">
        <v>146</v>
      </c>
      <c r="K166" t="s">
        <v>3881</v>
      </c>
      <c r="L166" t="s">
        <v>3881</v>
      </c>
      <c r="M166" t="s">
        <v>3881</v>
      </c>
      <c r="N166" t="s">
        <v>3881</v>
      </c>
      <c r="O166" t="s">
        <v>9</v>
      </c>
      <c r="P166" t="s">
        <v>3881</v>
      </c>
      <c r="Q166" t="s">
        <v>3881</v>
      </c>
      <c r="R166" t="s">
        <v>3881</v>
      </c>
      <c r="S166" t="s">
        <v>3881</v>
      </c>
      <c r="T166" t="s">
        <v>3930</v>
      </c>
      <c r="U166" t="s">
        <v>3930</v>
      </c>
      <c r="V166" t="s">
        <v>3881</v>
      </c>
      <c r="W166" t="s">
        <v>3881</v>
      </c>
      <c r="X166" t="s">
        <v>3881</v>
      </c>
      <c r="Y166" t="s">
        <v>3881</v>
      </c>
      <c r="Z166" t="s">
        <v>135</v>
      </c>
      <c r="AA166" t="s">
        <v>3930</v>
      </c>
      <c r="AB166" t="s">
        <v>136</v>
      </c>
      <c r="AC166" t="s">
        <v>3930</v>
      </c>
      <c r="AD166" t="s">
        <v>3908</v>
      </c>
      <c r="AE166" t="s">
        <v>3930</v>
      </c>
      <c r="AF166" t="s">
        <v>3930</v>
      </c>
      <c r="AG166" t="s">
        <v>3930</v>
      </c>
      <c r="AH166" t="s">
        <v>3930</v>
      </c>
      <c r="AI166" t="s">
        <v>1491</v>
      </c>
      <c r="AJ166" t="s">
        <v>138</v>
      </c>
      <c r="AK166" t="s">
        <v>102</v>
      </c>
      <c r="AL166" t="s">
        <v>3930</v>
      </c>
      <c r="AM166" t="s">
        <v>3930</v>
      </c>
      <c r="AN166" t="s">
        <v>3930</v>
      </c>
      <c r="AO166" t="s">
        <v>3930</v>
      </c>
      <c r="AP166" t="s">
        <v>3930</v>
      </c>
      <c r="AQ166" t="s">
        <v>3930</v>
      </c>
      <c r="AR166" t="s">
        <v>100</v>
      </c>
      <c r="AS166" t="s">
        <v>347</v>
      </c>
    </row>
    <row r="167" spans="1:46">
      <c r="A167" s="1" t="s">
        <v>3044</v>
      </c>
      <c r="B167" s="1" t="s">
        <v>3045</v>
      </c>
      <c r="C167" s="1" t="s">
        <v>3891</v>
      </c>
      <c r="D167" s="1" t="s">
        <v>228</v>
      </c>
      <c r="F167" s="1" t="s">
        <v>3930</v>
      </c>
      <c r="G167" s="1" t="s">
        <v>3930</v>
      </c>
      <c r="H167" t="s">
        <v>129</v>
      </c>
      <c r="I167" t="s">
        <v>1</v>
      </c>
      <c r="J167" t="s">
        <v>146</v>
      </c>
      <c r="K167" t="s">
        <v>3881</v>
      </c>
      <c r="L167" t="s">
        <v>3881</v>
      </c>
      <c r="M167" t="s">
        <v>3881</v>
      </c>
      <c r="N167" t="s">
        <v>3881</v>
      </c>
      <c r="O167" t="s">
        <v>9</v>
      </c>
      <c r="P167" t="s">
        <v>3881</v>
      </c>
      <c r="Q167" t="s">
        <v>3881</v>
      </c>
      <c r="R167" t="s">
        <v>3881</v>
      </c>
      <c r="S167" t="s">
        <v>3881</v>
      </c>
      <c r="T167" t="s">
        <v>3930</v>
      </c>
      <c r="U167" t="s">
        <v>3930</v>
      </c>
      <c r="V167" t="s">
        <v>3881</v>
      </c>
      <c r="W167" t="s">
        <v>3881</v>
      </c>
      <c r="X167" t="s">
        <v>3881</v>
      </c>
      <c r="Y167" t="s">
        <v>3881</v>
      </c>
      <c r="Z167" t="s">
        <v>135</v>
      </c>
      <c r="AA167" t="s">
        <v>3930</v>
      </c>
      <c r="AB167" t="s">
        <v>136</v>
      </c>
      <c r="AC167" t="s">
        <v>3930</v>
      </c>
      <c r="AD167" t="s">
        <v>3908</v>
      </c>
      <c r="AE167" t="s">
        <v>3930</v>
      </c>
      <c r="AF167" t="s">
        <v>3930</v>
      </c>
      <c r="AG167" t="s">
        <v>3930</v>
      </c>
      <c r="AH167" t="s">
        <v>3930</v>
      </c>
      <c r="AI167" t="s">
        <v>1491</v>
      </c>
      <c r="AJ167" t="s">
        <v>138</v>
      </c>
      <c r="AK167" t="s">
        <v>102</v>
      </c>
      <c r="AL167" t="s">
        <v>3930</v>
      </c>
      <c r="AM167" t="s">
        <v>3930</v>
      </c>
      <c r="AN167" t="s">
        <v>3930</v>
      </c>
      <c r="AO167" t="s">
        <v>3930</v>
      </c>
      <c r="AP167" t="s">
        <v>3930</v>
      </c>
      <c r="AQ167" t="s">
        <v>3930</v>
      </c>
      <c r="AR167" t="s">
        <v>100</v>
      </c>
      <c r="AS167" t="s">
        <v>347</v>
      </c>
    </row>
    <row r="168" spans="1:46">
      <c r="A168" s="1" t="s">
        <v>3046</v>
      </c>
      <c r="B168" s="1" t="s">
        <v>3047</v>
      </c>
      <c r="C168" s="1" t="s">
        <v>3892</v>
      </c>
      <c r="D168" s="1" t="s">
        <v>228</v>
      </c>
      <c r="F168" s="1" t="s">
        <v>3930</v>
      </c>
      <c r="G168" s="1" t="s">
        <v>3930</v>
      </c>
      <c r="H168" t="s">
        <v>129</v>
      </c>
      <c r="I168" t="s">
        <v>0</v>
      </c>
      <c r="J168" t="s">
        <v>146</v>
      </c>
      <c r="K168" t="s">
        <v>3881</v>
      </c>
      <c r="L168" t="s">
        <v>3881</v>
      </c>
      <c r="M168" t="s">
        <v>3881</v>
      </c>
      <c r="N168" t="s">
        <v>3881</v>
      </c>
      <c r="O168" t="s">
        <v>9</v>
      </c>
      <c r="P168" t="s">
        <v>3881</v>
      </c>
      <c r="Q168" t="s">
        <v>3881</v>
      </c>
      <c r="R168" t="s">
        <v>3881</v>
      </c>
      <c r="S168" t="s">
        <v>3881</v>
      </c>
      <c r="T168" t="s">
        <v>3930</v>
      </c>
      <c r="U168" t="s">
        <v>3930</v>
      </c>
      <c r="V168" t="s">
        <v>3881</v>
      </c>
      <c r="W168" t="s">
        <v>3881</v>
      </c>
      <c r="X168" t="s">
        <v>3881</v>
      </c>
      <c r="Y168" t="s">
        <v>3881</v>
      </c>
      <c r="Z168" t="s">
        <v>135</v>
      </c>
      <c r="AA168" t="s">
        <v>3930</v>
      </c>
      <c r="AB168" t="s">
        <v>136</v>
      </c>
      <c r="AC168" t="s">
        <v>3930</v>
      </c>
      <c r="AD168" t="s">
        <v>3908</v>
      </c>
      <c r="AE168" t="s">
        <v>3930</v>
      </c>
      <c r="AF168" t="s">
        <v>3930</v>
      </c>
      <c r="AG168" t="s">
        <v>3930</v>
      </c>
      <c r="AH168" t="s">
        <v>3930</v>
      </c>
      <c r="AI168" t="s">
        <v>1489</v>
      </c>
      <c r="AJ168" t="s">
        <v>138</v>
      </c>
      <c r="AK168" t="s">
        <v>102</v>
      </c>
      <c r="AL168" t="s">
        <v>3930</v>
      </c>
      <c r="AM168" t="s">
        <v>3930</v>
      </c>
      <c r="AN168" t="s">
        <v>3930</v>
      </c>
      <c r="AO168" t="s">
        <v>3930</v>
      </c>
      <c r="AP168" t="s">
        <v>3930</v>
      </c>
      <c r="AQ168" t="s">
        <v>3930</v>
      </c>
      <c r="AR168" t="s">
        <v>100</v>
      </c>
      <c r="AS168" t="s">
        <v>347</v>
      </c>
    </row>
    <row r="169" spans="1:46">
      <c r="A169" s="1" t="s">
        <v>3048</v>
      </c>
      <c r="B169" s="1" t="s">
        <v>3049</v>
      </c>
      <c r="C169" s="1" t="s">
        <v>3890</v>
      </c>
      <c r="D169" s="1" t="s">
        <v>228</v>
      </c>
      <c r="F169" s="1" t="s">
        <v>3930</v>
      </c>
      <c r="G169" s="1" t="s">
        <v>3930</v>
      </c>
      <c r="H169" t="s">
        <v>129</v>
      </c>
      <c r="I169" t="s">
        <v>0</v>
      </c>
      <c r="J169" t="s">
        <v>146</v>
      </c>
      <c r="K169" t="s">
        <v>3881</v>
      </c>
      <c r="L169" t="s">
        <v>3881</v>
      </c>
      <c r="M169" t="s">
        <v>3881</v>
      </c>
      <c r="N169" t="s">
        <v>3881</v>
      </c>
      <c r="O169" t="s">
        <v>9</v>
      </c>
      <c r="P169" t="s">
        <v>3881</v>
      </c>
      <c r="Q169" t="s">
        <v>3881</v>
      </c>
      <c r="R169" t="s">
        <v>3881</v>
      </c>
      <c r="S169" t="s">
        <v>3881</v>
      </c>
      <c r="T169" t="s">
        <v>3930</v>
      </c>
      <c r="U169" t="s">
        <v>3930</v>
      </c>
      <c r="V169" t="s">
        <v>3881</v>
      </c>
      <c r="W169" t="s">
        <v>3881</v>
      </c>
      <c r="X169" t="s">
        <v>3881</v>
      </c>
      <c r="Y169" t="s">
        <v>3881</v>
      </c>
      <c r="Z169" t="s">
        <v>135</v>
      </c>
      <c r="AA169" t="s">
        <v>3930</v>
      </c>
      <c r="AB169" t="s">
        <v>136</v>
      </c>
      <c r="AC169" t="s">
        <v>3930</v>
      </c>
      <c r="AD169" t="s">
        <v>3908</v>
      </c>
      <c r="AE169" t="s">
        <v>3930</v>
      </c>
      <c r="AF169" t="s">
        <v>3930</v>
      </c>
      <c r="AG169" t="s">
        <v>3930</v>
      </c>
      <c r="AH169" t="s">
        <v>3930</v>
      </c>
      <c r="AI169" t="s">
        <v>1489</v>
      </c>
      <c r="AJ169" t="s">
        <v>138</v>
      </c>
      <c r="AK169" t="s">
        <v>102</v>
      </c>
      <c r="AL169" t="s">
        <v>3930</v>
      </c>
      <c r="AM169" t="s">
        <v>3930</v>
      </c>
      <c r="AN169" t="s">
        <v>3930</v>
      </c>
      <c r="AO169" t="s">
        <v>3930</v>
      </c>
      <c r="AP169" t="s">
        <v>3930</v>
      </c>
      <c r="AQ169" t="s">
        <v>3930</v>
      </c>
      <c r="AR169" t="s">
        <v>100</v>
      </c>
      <c r="AS169" t="s">
        <v>347</v>
      </c>
    </row>
    <row r="170" spans="1:46">
      <c r="A170" s="1" t="s">
        <v>3634</v>
      </c>
      <c r="B170" s="1" t="s">
        <v>3635</v>
      </c>
      <c r="C170" s="1" t="s">
        <v>3889</v>
      </c>
      <c r="D170" s="1" t="s">
        <v>238</v>
      </c>
      <c r="E170" s="1" t="s">
        <v>296</v>
      </c>
      <c r="F170" s="1" t="s">
        <v>3930</v>
      </c>
      <c r="G170" s="1" t="s">
        <v>3930</v>
      </c>
      <c r="H170" t="s">
        <v>164</v>
      </c>
      <c r="I170" t="s">
        <v>29</v>
      </c>
      <c r="J170" t="s">
        <v>3950</v>
      </c>
      <c r="K170" t="s">
        <v>3930</v>
      </c>
      <c r="L170" t="s">
        <v>3881</v>
      </c>
      <c r="M170" t="s">
        <v>3881</v>
      </c>
      <c r="N170" t="s">
        <v>3930</v>
      </c>
      <c r="O170" t="s">
        <v>3930</v>
      </c>
      <c r="P170" t="s">
        <v>3881</v>
      </c>
      <c r="Q170" t="s">
        <v>3881</v>
      </c>
      <c r="R170" t="s">
        <v>58</v>
      </c>
      <c r="S170" t="s">
        <v>181</v>
      </c>
      <c r="T170" t="s">
        <v>3930</v>
      </c>
      <c r="U170" t="s">
        <v>3930</v>
      </c>
      <c r="V170" t="s">
        <v>3930</v>
      </c>
      <c r="W170" t="s">
        <v>3881</v>
      </c>
      <c r="X170" t="s">
        <v>104</v>
      </c>
      <c r="Y170" t="s">
        <v>3881</v>
      </c>
      <c r="Z170" t="s">
        <v>3951</v>
      </c>
      <c r="AA170" t="s">
        <v>3930</v>
      </c>
      <c r="AB170" t="s">
        <v>3887</v>
      </c>
      <c r="AC170" t="s">
        <v>3881</v>
      </c>
      <c r="AD170" t="s">
        <v>3930</v>
      </c>
      <c r="AE170" t="s">
        <v>3930</v>
      </c>
      <c r="AF170" t="s">
        <v>3930</v>
      </c>
      <c r="AG170" t="s">
        <v>3930</v>
      </c>
      <c r="AH170" t="s">
        <v>3969</v>
      </c>
      <c r="AI170" t="s">
        <v>3930</v>
      </c>
      <c r="AJ170" t="s">
        <v>40</v>
      </c>
      <c r="AK170" t="s">
        <v>67</v>
      </c>
      <c r="AL170" t="s">
        <v>1649</v>
      </c>
      <c r="AM170" t="s">
        <v>1645</v>
      </c>
      <c r="AN170" t="s">
        <v>69</v>
      </c>
      <c r="AO170" t="s">
        <v>3899</v>
      </c>
      <c r="AP170" t="s">
        <v>3930</v>
      </c>
      <c r="AQ170" t="s">
        <v>3930</v>
      </c>
      <c r="AR170" t="s">
        <v>72</v>
      </c>
      <c r="AS170" t="s">
        <v>3930</v>
      </c>
      <c r="AT170" t="s">
        <v>296</v>
      </c>
    </row>
    <row r="171" spans="1:46">
      <c r="A171" s="1" t="s">
        <v>3636</v>
      </c>
      <c r="B171" s="1" t="s">
        <v>3637</v>
      </c>
      <c r="C171" s="1" t="s">
        <v>3894</v>
      </c>
      <c r="D171" s="1" t="s">
        <v>238</v>
      </c>
      <c r="E171" s="1" t="s">
        <v>296</v>
      </c>
      <c r="F171" s="1" t="s">
        <v>3930</v>
      </c>
      <c r="G171" s="1" t="s">
        <v>3930</v>
      </c>
      <c r="H171" t="s">
        <v>164</v>
      </c>
      <c r="I171" t="s">
        <v>30</v>
      </c>
      <c r="J171" t="s">
        <v>3950</v>
      </c>
      <c r="K171" t="s">
        <v>3930</v>
      </c>
      <c r="L171" t="s">
        <v>3881</v>
      </c>
      <c r="M171" t="s">
        <v>3881</v>
      </c>
      <c r="N171" t="s">
        <v>3930</v>
      </c>
      <c r="O171" t="s">
        <v>3930</v>
      </c>
      <c r="P171" t="s">
        <v>3881</v>
      </c>
      <c r="Q171" t="s">
        <v>3881</v>
      </c>
      <c r="R171" t="s">
        <v>58</v>
      </c>
      <c r="S171" t="s">
        <v>181</v>
      </c>
      <c r="T171" t="s">
        <v>3930</v>
      </c>
      <c r="U171" t="s">
        <v>3930</v>
      </c>
      <c r="V171" t="s">
        <v>3930</v>
      </c>
      <c r="W171" t="s">
        <v>3881</v>
      </c>
      <c r="X171" t="s">
        <v>104</v>
      </c>
      <c r="Y171" t="s">
        <v>3881</v>
      </c>
      <c r="Z171" t="s">
        <v>3951</v>
      </c>
      <c r="AA171" t="s">
        <v>3930</v>
      </c>
      <c r="AB171" t="s">
        <v>3887</v>
      </c>
      <c r="AC171" t="s">
        <v>3881</v>
      </c>
      <c r="AD171" t="s">
        <v>3930</v>
      </c>
      <c r="AE171" t="s">
        <v>3930</v>
      </c>
      <c r="AF171" t="s">
        <v>3930</v>
      </c>
      <c r="AG171" t="s">
        <v>3930</v>
      </c>
      <c r="AH171" t="s">
        <v>3969</v>
      </c>
      <c r="AI171" t="s">
        <v>3930</v>
      </c>
      <c r="AJ171" t="s">
        <v>40</v>
      </c>
      <c r="AK171" t="s">
        <v>67</v>
      </c>
      <c r="AL171" t="s">
        <v>1649</v>
      </c>
      <c r="AM171" t="s">
        <v>1645</v>
      </c>
      <c r="AN171" t="s">
        <v>69</v>
      </c>
      <c r="AO171" t="s">
        <v>3899</v>
      </c>
      <c r="AP171" t="s">
        <v>3930</v>
      </c>
      <c r="AQ171" t="s">
        <v>3930</v>
      </c>
      <c r="AR171" t="s">
        <v>72</v>
      </c>
      <c r="AS171" t="s">
        <v>3930</v>
      </c>
      <c r="AT171" t="s">
        <v>296</v>
      </c>
    </row>
    <row r="172" spans="1:46">
      <c r="A172" s="1" t="s">
        <v>3638</v>
      </c>
      <c r="B172" s="1" t="s">
        <v>3639</v>
      </c>
      <c r="C172" s="1" t="s">
        <v>3892</v>
      </c>
      <c r="D172" s="1" t="s">
        <v>238</v>
      </c>
      <c r="E172" s="1" t="s">
        <v>296</v>
      </c>
      <c r="F172" s="1" t="s">
        <v>3930</v>
      </c>
      <c r="G172" s="1" t="s">
        <v>3930</v>
      </c>
      <c r="H172" t="s">
        <v>164</v>
      </c>
      <c r="I172" t="s">
        <v>29</v>
      </c>
      <c r="J172" t="s">
        <v>3950</v>
      </c>
      <c r="K172" t="s">
        <v>3930</v>
      </c>
      <c r="L172" t="s">
        <v>3881</v>
      </c>
      <c r="M172" t="s">
        <v>3881</v>
      </c>
      <c r="N172" t="s">
        <v>3930</v>
      </c>
      <c r="O172" t="s">
        <v>3930</v>
      </c>
      <c r="P172" t="s">
        <v>3881</v>
      </c>
      <c r="Q172" t="s">
        <v>3881</v>
      </c>
      <c r="R172" t="s">
        <v>58</v>
      </c>
      <c r="S172" t="s">
        <v>181</v>
      </c>
      <c r="T172" t="s">
        <v>3930</v>
      </c>
      <c r="U172" t="s">
        <v>3930</v>
      </c>
      <c r="V172" t="s">
        <v>3930</v>
      </c>
      <c r="W172" t="s">
        <v>3881</v>
      </c>
      <c r="X172" t="s">
        <v>104</v>
      </c>
      <c r="Y172" t="s">
        <v>3881</v>
      </c>
      <c r="Z172" t="s">
        <v>3951</v>
      </c>
      <c r="AA172" t="s">
        <v>3930</v>
      </c>
      <c r="AB172" t="s">
        <v>3887</v>
      </c>
      <c r="AC172" t="s">
        <v>3881</v>
      </c>
      <c r="AD172" t="s">
        <v>3930</v>
      </c>
      <c r="AE172" t="s">
        <v>3930</v>
      </c>
      <c r="AF172" t="s">
        <v>3882</v>
      </c>
      <c r="AG172" t="s">
        <v>3930</v>
      </c>
      <c r="AH172" t="s">
        <v>3969</v>
      </c>
      <c r="AI172" t="s">
        <v>3930</v>
      </c>
      <c r="AJ172" t="s">
        <v>40</v>
      </c>
      <c r="AK172" t="s">
        <v>67</v>
      </c>
      <c r="AL172" t="s">
        <v>1649</v>
      </c>
      <c r="AM172" t="s">
        <v>1645</v>
      </c>
      <c r="AN172" t="s">
        <v>69</v>
      </c>
      <c r="AO172" t="s">
        <v>3899</v>
      </c>
      <c r="AP172" t="s">
        <v>3930</v>
      </c>
      <c r="AQ172" t="s">
        <v>3930</v>
      </c>
      <c r="AR172" t="s">
        <v>72</v>
      </c>
      <c r="AS172" t="s">
        <v>3930</v>
      </c>
      <c r="AT172" t="s">
        <v>296</v>
      </c>
    </row>
    <row r="173" spans="1:46">
      <c r="A173" s="1" t="s">
        <v>3640</v>
      </c>
      <c r="B173" s="1" t="s">
        <v>3641</v>
      </c>
      <c r="C173" s="1" t="s">
        <v>3890</v>
      </c>
      <c r="D173" s="1" t="s">
        <v>238</v>
      </c>
      <c r="E173" s="1" t="s">
        <v>296</v>
      </c>
      <c r="F173" s="1" t="s">
        <v>3930</v>
      </c>
      <c r="G173" s="1" t="s">
        <v>3930</v>
      </c>
      <c r="H173" t="s">
        <v>164</v>
      </c>
      <c r="I173" t="s">
        <v>29</v>
      </c>
      <c r="J173" t="s">
        <v>3950</v>
      </c>
      <c r="K173" t="s">
        <v>3930</v>
      </c>
      <c r="L173" t="s">
        <v>3881</v>
      </c>
      <c r="M173" t="s">
        <v>3881</v>
      </c>
      <c r="N173" t="s">
        <v>3930</v>
      </c>
      <c r="O173" t="s">
        <v>3930</v>
      </c>
      <c r="P173" t="s">
        <v>3881</v>
      </c>
      <c r="Q173" t="s">
        <v>3881</v>
      </c>
      <c r="R173" t="s">
        <v>58</v>
      </c>
      <c r="S173" t="s">
        <v>181</v>
      </c>
      <c r="T173" t="s">
        <v>3930</v>
      </c>
      <c r="U173" t="s">
        <v>3930</v>
      </c>
      <c r="V173" t="s">
        <v>3930</v>
      </c>
      <c r="W173" t="s">
        <v>3881</v>
      </c>
      <c r="X173" t="s">
        <v>104</v>
      </c>
      <c r="Y173" t="s">
        <v>3881</v>
      </c>
      <c r="Z173" t="s">
        <v>3951</v>
      </c>
      <c r="AA173" t="s">
        <v>3930</v>
      </c>
      <c r="AB173" t="s">
        <v>3887</v>
      </c>
      <c r="AC173" t="s">
        <v>3881</v>
      </c>
      <c r="AD173" t="s">
        <v>3930</v>
      </c>
      <c r="AE173" t="s">
        <v>3930</v>
      </c>
      <c r="AF173" t="s">
        <v>3882</v>
      </c>
      <c r="AG173" t="s">
        <v>3930</v>
      </c>
      <c r="AH173" t="s">
        <v>3969</v>
      </c>
      <c r="AI173" t="s">
        <v>3930</v>
      </c>
      <c r="AJ173" t="s">
        <v>40</v>
      </c>
      <c r="AK173" t="s">
        <v>67</v>
      </c>
      <c r="AL173" t="s">
        <v>1649</v>
      </c>
      <c r="AM173" t="s">
        <v>1645</v>
      </c>
      <c r="AN173" t="s">
        <v>69</v>
      </c>
      <c r="AO173" t="s">
        <v>3899</v>
      </c>
      <c r="AP173" t="s">
        <v>3930</v>
      </c>
      <c r="AQ173" t="s">
        <v>3930</v>
      </c>
      <c r="AR173" t="s">
        <v>72</v>
      </c>
      <c r="AS173" t="s">
        <v>3930</v>
      </c>
      <c r="AT173" t="s">
        <v>296</v>
      </c>
    </row>
    <row r="174" spans="1:46">
      <c r="A174" s="1" t="s">
        <v>3642</v>
      </c>
      <c r="B174" s="1" t="s">
        <v>3643</v>
      </c>
      <c r="C174" s="1" t="s">
        <v>3889</v>
      </c>
      <c r="D174" s="1" t="s">
        <v>238</v>
      </c>
      <c r="F174" s="1" t="s">
        <v>3930</v>
      </c>
      <c r="G174" s="1" t="s">
        <v>3930</v>
      </c>
      <c r="H174" t="s">
        <v>164</v>
      </c>
      <c r="I174" t="s">
        <v>30</v>
      </c>
      <c r="J174" t="s">
        <v>3950</v>
      </c>
      <c r="K174" t="s">
        <v>3881</v>
      </c>
      <c r="L174" t="s">
        <v>3881</v>
      </c>
      <c r="M174" t="s">
        <v>3881</v>
      </c>
      <c r="N174" t="s">
        <v>3930</v>
      </c>
      <c r="O174" t="s">
        <v>3930</v>
      </c>
      <c r="P174" t="s">
        <v>3881</v>
      </c>
      <c r="Q174" t="s">
        <v>3881</v>
      </c>
      <c r="R174" t="s">
        <v>58</v>
      </c>
      <c r="S174" t="s">
        <v>181</v>
      </c>
      <c r="T174" t="s">
        <v>3930</v>
      </c>
      <c r="U174" t="s">
        <v>3930</v>
      </c>
      <c r="V174" t="s">
        <v>3930</v>
      </c>
      <c r="W174" t="s">
        <v>3881</v>
      </c>
      <c r="X174" t="s">
        <v>3881</v>
      </c>
      <c r="Y174" t="s">
        <v>3881</v>
      </c>
      <c r="Z174" t="s">
        <v>3958</v>
      </c>
      <c r="AA174" t="s">
        <v>3930</v>
      </c>
      <c r="AB174" t="s">
        <v>3956</v>
      </c>
      <c r="AC174" t="s">
        <v>3930</v>
      </c>
      <c r="AD174" t="s">
        <v>3930</v>
      </c>
      <c r="AE174" t="s">
        <v>24</v>
      </c>
      <c r="AF174" t="s">
        <v>3882</v>
      </c>
      <c r="AG174" t="s">
        <v>3930</v>
      </c>
      <c r="AH174" t="s">
        <v>3930</v>
      </c>
      <c r="AI174" t="s">
        <v>3959</v>
      </c>
      <c r="AJ174" t="s">
        <v>40</v>
      </c>
      <c r="AK174" t="s">
        <v>67</v>
      </c>
      <c r="AL174" t="s">
        <v>1649</v>
      </c>
      <c r="AM174" t="s">
        <v>299</v>
      </c>
      <c r="AN174" t="s">
        <v>69</v>
      </c>
      <c r="AO174" t="s">
        <v>3899</v>
      </c>
      <c r="AP174" t="s">
        <v>3882</v>
      </c>
      <c r="AQ174" t="s">
        <v>3882</v>
      </c>
      <c r="AR174" t="s">
        <v>72</v>
      </c>
      <c r="AS174" t="s">
        <v>145</v>
      </c>
    </row>
    <row r="175" spans="1:46">
      <c r="A175" s="1" t="s">
        <v>3644</v>
      </c>
      <c r="B175" s="1" t="s">
        <v>3645</v>
      </c>
      <c r="C175" s="1" t="s">
        <v>3894</v>
      </c>
      <c r="D175" s="1" t="s">
        <v>238</v>
      </c>
      <c r="F175" s="1" t="s">
        <v>3930</v>
      </c>
      <c r="G175" s="1" t="s">
        <v>3930</v>
      </c>
      <c r="H175" t="s">
        <v>164</v>
      </c>
      <c r="I175" t="s">
        <v>30</v>
      </c>
      <c r="J175" t="s">
        <v>3950</v>
      </c>
      <c r="K175" t="s">
        <v>3881</v>
      </c>
      <c r="L175" t="s">
        <v>3881</v>
      </c>
      <c r="M175" t="s">
        <v>3881</v>
      </c>
      <c r="N175" t="s">
        <v>3930</v>
      </c>
      <c r="O175" t="s">
        <v>3930</v>
      </c>
      <c r="P175" t="s">
        <v>3881</v>
      </c>
      <c r="Q175" t="s">
        <v>3881</v>
      </c>
      <c r="R175" t="s">
        <v>58</v>
      </c>
      <c r="S175" t="s">
        <v>181</v>
      </c>
      <c r="T175" t="s">
        <v>3930</v>
      </c>
      <c r="U175" t="s">
        <v>3930</v>
      </c>
      <c r="V175" t="s">
        <v>3930</v>
      </c>
      <c r="W175" t="s">
        <v>3881</v>
      </c>
      <c r="X175" t="s">
        <v>3881</v>
      </c>
      <c r="Y175" t="s">
        <v>3881</v>
      </c>
      <c r="Z175" t="s">
        <v>3958</v>
      </c>
      <c r="AA175" t="s">
        <v>3930</v>
      </c>
      <c r="AB175" t="s">
        <v>3956</v>
      </c>
      <c r="AC175" t="s">
        <v>3930</v>
      </c>
      <c r="AD175" t="s">
        <v>3930</v>
      </c>
      <c r="AE175" t="s">
        <v>24</v>
      </c>
      <c r="AF175" t="s">
        <v>3882</v>
      </c>
      <c r="AG175" t="s">
        <v>3930</v>
      </c>
      <c r="AH175" t="s">
        <v>3930</v>
      </c>
      <c r="AI175" t="s">
        <v>3959</v>
      </c>
      <c r="AJ175" t="s">
        <v>40</v>
      </c>
      <c r="AK175" t="s">
        <v>67</v>
      </c>
      <c r="AL175" t="s">
        <v>1649</v>
      </c>
      <c r="AM175" t="s">
        <v>299</v>
      </c>
      <c r="AN175" t="s">
        <v>69</v>
      </c>
      <c r="AO175" t="s">
        <v>3899</v>
      </c>
      <c r="AP175" t="s">
        <v>3882</v>
      </c>
      <c r="AQ175" t="s">
        <v>3882</v>
      </c>
      <c r="AR175" t="s">
        <v>72</v>
      </c>
      <c r="AS175" t="s">
        <v>145</v>
      </c>
    </row>
    <row r="176" spans="1:46">
      <c r="A176" s="1" t="s">
        <v>293</v>
      </c>
      <c r="B176" s="1" t="s">
        <v>3855</v>
      </c>
      <c r="C176" s="1" t="s">
        <v>3892</v>
      </c>
      <c r="D176" s="1" t="s">
        <v>3905</v>
      </c>
      <c r="E176" s="1" t="s">
        <v>296</v>
      </c>
      <c r="F176" s="1" t="s">
        <v>3930</v>
      </c>
      <c r="G176" s="1" t="s">
        <v>3930</v>
      </c>
      <c r="H176" t="s">
        <v>164</v>
      </c>
      <c r="I176" t="s">
        <v>29</v>
      </c>
      <c r="J176" t="s">
        <v>33</v>
      </c>
      <c r="K176" t="s">
        <v>3930</v>
      </c>
      <c r="L176" t="s">
        <v>3881</v>
      </c>
      <c r="M176" t="s">
        <v>3881</v>
      </c>
      <c r="N176" t="s">
        <v>3930</v>
      </c>
      <c r="O176" t="s">
        <v>3930</v>
      </c>
      <c r="P176" t="s">
        <v>3881</v>
      </c>
      <c r="Q176" t="s">
        <v>3881</v>
      </c>
      <c r="R176" t="s">
        <v>611</v>
      </c>
      <c r="S176" t="s">
        <v>616</v>
      </c>
      <c r="T176" t="s">
        <v>176</v>
      </c>
      <c r="U176" t="s">
        <v>177</v>
      </c>
      <c r="V176" t="s">
        <v>3930</v>
      </c>
      <c r="W176" t="s">
        <v>3881</v>
      </c>
      <c r="X176" t="s">
        <v>104</v>
      </c>
      <c r="Y176" t="s">
        <v>3881</v>
      </c>
      <c r="Z176" t="s">
        <v>3884</v>
      </c>
      <c r="AA176" t="s">
        <v>3930</v>
      </c>
      <c r="AB176" t="s">
        <v>110</v>
      </c>
      <c r="AC176" t="s">
        <v>3881</v>
      </c>
      <c r="AD176" t="s">
        <v>927</v>
      </c>
      <c r="AE176" t="s">
        <v>131</v>
      </c>
      <c r="AF176" t="s">
        <v>160</v>
      </c>
      <c r="AG176" t="s">
        <v>1815</v>
      </c>
      <c r="AH176" t="s">
        <v>3969</v>
      </c>
      <c r="AI176" t="s">
        <v>179</v>
      </c>
      <c r="AJ176" t="s">
        <v>40</v>
      </c>
      <c r="AK176" t="s">
        <v>67</v>
      </c>
      <c r="AL176" t="s">
        <v>1649</v>
      </c>
      <c r="AM176" t="s">
        <v>1645</v>
      </c>
      <c r="AN176" t="s">
        <v>69</v>
      </c>
      <c r="AO176" t="s">
        <v>3899</v>
      </c>
      <c r="AP176" t="s">
        <v>180</v>
      </c>
      <c r="AQ176" t="s">
        <v>1811</v>
      </c>
      <c r="AR176" t="s">
        <v>72</v>
      </c>
      <c r="AS176" t="s">
        <v>3930</v>
      </c>
      <c r="AT176" t="s">
        <v>296</v>
      </c>
    </row>
    <row r="177" spans="1:46">
      <c r="A177" s="1" t="s">
        <v>294</v>
      </c>
      <c r="B177" s="1" t="s">
        <v>3856</v>
      </c>
      <c r="C177" s="1" t="s">
        <v>3890</v>
      </c>
      <c r="D177" s="1" t="s">
        <v>3905</v>
      </c>
      <c r="E177" s="1" t="s">
        <v>296</v>
      </c>
      <c r="F177" s="1" t="s">
        <v>3930</v>
      </c>
      <c r="G177" s="1" t="s">
        <v>3930</v>
      </c>
      <c r="H177" t="s">
        <v>164</v>
      </c>
      <c r="I177" t="s">
        <v>30</v>
      </c>
      <c r="J177" t="s">
        <v>33</v>
      </c>
      <c r="K177" t="s">
        <v>3930</v>
      </c>
      <c r="L177" t="s">
        <v>3881</v>
      </c>
      <c r="M177" t="s">
        <v>3881</v>
      </c>
      <c r="N177" t="s">
        <v>3930</v>
      </c>
      <c r="O177" t="s">
        <v>3930</v>
      </c>
      <c r="P177" t="s">
        <v>3881</v>
      </c>
      <c r="Q177" t="s">
        <v>3881</v>
      </c>
      <c r="R177" t="s">
        <v>611</v>
      </c>
      <c r="S177" t="s">
        <v>616</v>
      </c>
      <c r="T177" t="s">
        <v>176</v>
      </c>
      <c r="U177" t="s">
        <v>177</v>
      </c>
      <c r="V177" t="s">
        <v>3930</v>
      </c>
      <c r="W177" t="s">
        <v>3881</v>
      </c>
      <c r="X177" t="s">
        <v>104</v>
      </c>
      <c r="Y177" t="s">
        <v>3881</v>
      </c>
      <c r="Z177" t="s">
        <v>3884</v>
      </c>
      <c r="AA177" t="s">
        <v>3930</v>
      </c>
      <c r="AB177" t="s">
        <v>110</v>
      </c>
      <c r="AC177" t="s">
        <v>3881</v>
      </c>
      <c r="AD177" t="s">
        <v>927</v>
      </c>
      <c r="AE177" t="s">
        <v>131</v>
      </c>
      <c r="AF177" t="s">
        <v>160</v>
      </c>
      <c r="AG177" t="s">
        <v>1815</v>
      </c>
      <c r="AH177" t="s">
        <v>3969</v>
      </c>
      <c r="AI177" t="s">
        <v>179</v>
      </c>
      <c r="AJ177" t="s">
        <v>40</v>
      </c>
      <c r="AK177" t="s">
        <v>67</v>
      </c>
      <c r="AL177" t="s">
        <v>1649</v>
      </c>
      <c r="AM177" t="s">
        <v>1645</v>
      </c>
      <c r="AN177" t="s">
        <v>69</v>
      </c>
      <c r="AO177" t="s">
        <v>3899</v>
      </c>
      <c r="AP177" t="s">
        <v>180</v>
      </c>
      <c r="AQ177" t="s">
        <v>1811</v>
      </c>
      <c r="AR177" t="s">
        <v>72</v>
      </c>
      <c r="AS177" t="s">
        <v>3930</v>
      </c>
      <c r="AT177" t="s">
        <v>296</v>
      </c>
    </row>
    <row r="178" spans="1:46">
      <c r="A178" s="1" t="s">
        <v>3150</v>
      </c>
      <c r="B178" s="1" t="s">
        <v>3151</v>
      </c>
      <c r="C178" s="1" t="s">
        <v>3893</v>
      </c>
      <c r="D178" s="1" t="s">
        <v>237</v>
      </c>
      <c r="E178" s="1" t="s">
        <v>296</v>
      </c>
      <c r="F178" s="1" t="s">
        <v>3930</v>
      </c>
      <c r="G178" s="1" t="s">
        <v>3930</v>
      </c>
      <c r="H178" t="s">
        <v>164</v>
      </c>
      <c r="I178" s="1" t="s">
        <v>3930</v>
      </c>
      <c r="J178" s="1" t="s">
        <v>3930</v>
      </c>
      <c r="K178" s="1" t="s">
        <v>3930</v>
      </c>
      <c r="L178" t="s">
        <v>1433</v>
      </c>
      <c r="M178" t="s">
        <v>3881</v>
      </c>
      <c r="N178" s="1" t="s">
        <v>3930</v>
      </c>
      <c r="O178" t="s">
        <v>572</v>
      </c>
      <c r="P178" t="s">
        <v>157</v>
      </c>
      <c r="Q178" t="s">
        <v>3881</v>
      </c>
      <c r="R178" t="s">
        <v>611</v>
      </c>
      <c r="S178" t="s">
        <v>632</v>
      </c>
      <c r="T178" t="s">
        <v>167</v>
      </c>
      <c r="U178" t="s">
        <v>159</v>
      </c>
      <c r="V178" t="s">
        <v>3930</v>
      </c>
      <c r="W178" t="s">
        <v>3881</v>
      </c>
      <c r="X178" t="s">
        <v>104</v>
      </c>
      <c r="Y178" t="s">
        <v>3881</v>
      </c>
      <c r="Z178" t="s">
        <v>764</v>
      </c>
      <c r="AA178" t="s">
        <v>108</v>
      </c>
      <c r="AB178" t="s">
        <v>3930</v>
      </c>
      <c r="AC178" t="s">
        <v>3881</v>
      </c>
      <c r="AD178" t="s">
        <v>3930</v>
      </c>
      <c r="AE178" t="s">
        <v>1317</v>
      </c>
      <c r="AF178" t="s">
        <v>1853</v>
      </c>
      <c r="AG178" t="s">
        <v>1777</v>
      </c>
      <c r="AH178" t="s">
        <v>3970</v>
      </c>
      <c r="AI178" t="s">
        <v>1484</v>
      </c>
      <c r="AJ178" t="s">
        <v>41</v>
      </c>
      <c r="AK178" t="s">
        <v>3930</v>
      </c>
      <c r="AL178" t="s">
        <v>1651</v>
      </c>
      <c r="AM178" t="s">
        <v>1645</v>
      </c>
      <c r="AN178" t="s">
        <v>69</v>
      </c>
      <c r="AO178" t="s">
        <v>1729</v>
      </c>
      <c r="AP178" t="s">
        <v>3930</v>
      </c>
      <c r="AQ178" t="s">
        <v>3930</v>
      </c>
      <c r="AR178" t="s">
        <v>709</v>
      </c>
      <c r="AS178" t="s">
        <v>3930</v>
      </c>
      <c r="AT178" t="s">
        <v>296</v>
      </c>
    </row>
    <row r="179" spans="1:46">
      <c r="A179" s="1" t="s">
        <v>3152</v>
      </c>
      <c r="B179" s="1" t="s">
        <v>3153</v>
      </c>
      <c r="C179" s="1" t="s">
        <v>3893</v>
      </c>
      <c r="D179" s="1" t="s">
        <v>237</v>
      </c>
      <c r="E179" s="1" t="s">
        <v>296</v>
      </c>
      <c r="F179" s="1" t="s">
        <v>3930</v>
      </c>
      <c r="G179" s="1" t="s">
        <v>3930</v>
      </c>
      <c r="H179" t="s">
        <v>164</v>
      </c>
      <c r="I179" s="1" t="s">
        <v>3930</v>
      </c>
      <c r="J179" s="1" t="s">
        <v>3930</v>
      </c>
      <c r="K179" s="1" t="s">
        <v>3930</v>
      </c>
      <c r="L179" t="s">
        <v>1433</v>
      </c>
      <c r="M179" t="s">
        <v>3881</v>
      </c>
      <c r="N179" s="1" t="s">
        <v>3930</v>
      </c>
      <c r="O179" t="s">
        <v>572</v>
      </c>
      <c r="P179" t="s">
        <v>157</v>
      </c>
      <c r="Q179" t="s">
        <v>3881</v>
      </c>
      <c r="R179" t="s">
        <v>611</v>
      </c>
      <c r="S179" t="s">
        <v>632</v>
      </c>
      <c r="T179" t="s">
        <v>167</v>
      </c>
      <c r="U179" t="s">
        <v>159</v>
      </c>
      <c r="V179" t="s">
        <v>3930</v>
      </c>
      <c r="W179" t="s">
        <v>3881</v>
      </c>
      <c r="X179" t="s">
        <v>104</v>
      </c>
      <c r="Y179" t="s">
        <v>3881</v>
      </c>
      <c r="Z179" t="s">
        <v>764</v>
      </c>
      <c r="AA179" t="s">
        <v>108</v>
      </c>
      <c r="AB179" t="s">
        <v>3930</v>
      </c>
      <c r="AC179" t="s">
        <v>3881</v>
      </c>
      <c r="AD179" t="s">
        <v>3930</v>
      </c>
      <c r="AE179" t="s">
        <v>1317</v>
      </c>
      <c r="AF179" t="s">
        <v>1853</v>
      </c>
      <c r="AG179" t="s">
        <v>1777</v>
      </c>
      <c r="AH179" t="s">
        <v>3970</v>
      </c>
      <c r="AI179" t="s">
        <v>1484</v>
      </c>
      <c r="AJ179" t="s">
        <v>41</v>
      </c>
      <c r="AK179" t="s">
        <v>102</v>
      </c>
      <c r="AL179" t="s">
        <v>1651</v>
      </c>
      <c r="AM179" t="s">
        <v>1645</v>
      </c>
      <c r="AN179" t="s">
        <v>69</v>
      </c>
      <c r="AO179" t="s">
        <v>1729</v>
      </c>
      <c r="AP179" t="s">
        <v>3930</v>
      </c>
      <c r="AQ179" t="s">
        <v>3930</v>
      </c>
      <c r="AR179" t="s">
        <v>709</v>
      </c>
      <c r="AS179" t="s">
        <v>3930</v>
      </c>
      <c r="AT179" t="s">
        <v>296</v>
      </c>
    </row>
    <row r="180" spans="1:46">
      <c r="A180" s="1" t="s">
        <v>3154</v>
      </c>
      <c r="B180" s="1" t="s">
        <v>3155</v>
      </c>
      <c r="C180" s="1" t="s">
        <v>3893</v>
      </c>
      <c r="D180" s="1" t="s">
        <v>237</v>
      </c>
      <c r="E180" s="1" t="s">
        <v>296</v>
      </c>
      <c r="F180" s="1" t="s">
        <v>3930</v>
      </c>
      <c r="G180" s="1" t="s">
        <v>3930</v>
      </c>
      <c r="H180" t="s">
        <v>164</v>
      </c>
      <c r="I180" s="1" t="s">
        <v>3930</v>
      </c>
      <c r="J180" s="1" t="s">
        <v>3930</v>
      </c>
      <c r="K180" s="1" t="s">
        <v>3930</v>
      </c>
      <c r="L180" t="s">
        <v>1433</v>
      </c>
      <c r="M180" t="s">
        <v>3881</v>
      </c>
      <c r="N180" s="1" t="s">
        <v>3930</v>
      </c>
      <c r="O180" t="s">
        <v>572</v>
      </c>
      <c r="P180" t="s">
        <v>157</v>
      </c>
      <c r="Q180" t="s">
        <v>3881</v>
      </c>
      <c r="R180" t="s">
        <v>611</v>
      </c>
      <c r="S180" t="s">
        <v>632</v>
      </c>
      <c r="T180" t="s">
        <v>167</v>
      </c>
      <c r="U180" t="s">
        <v>159</v>
      </c>
      <c r="V180" t="s">
        <v>3930</v>
      </c>
      <c r="W180" t="s">
        <v>3881</v>
      </c>
      <c r="X180" t="s">
        <v>104</v>
      </c>
      <c r="Y180" t="s">
        <v>3881</v>
      </c>
      <c r="Z180" t="s">
        <v>764</v>
      </c>
      <c r="AA180" t="s">
        <v>108</v>
      </c>
      <c r="AB180" t="s">
        <v>3930</v>
      </c>
      <c r="AC180" t="s">
        <v>3881</v>
      </c>
      <c r="AD180" t="s">
        <v>3930</v>
      </c>
      <c r="AE180" t="s">
        <v>1317</v>
      </c>
      <c r="AF180" t="s">
        <v>1853</v>
      </c>
      <c r="AG180" t="s">
        <v>1777</v>
      </c>
      <c r="AH180" t="s">
        <v>3970</v>
      </c>
      <c r="AI180" t="s">
        <v>1484</v>
      </c>
      <c r="AJ180" t="s">
        <v>41</v>
      </c>
      <c r="AK180" t="s">
        <v>3930</v>
      </c>
      <c r="AL180" t="s">
        <v>1651</v>
      </c>
      <c r="AM180" t="s">
        <v>1645</v>
      </c>
      <c r="AN180" t="s">
        <v>69</v>
      </c>
      <c r="AO180" t="s">
        <v>1729</v>
      </c>
      <c r="AP180" t="s">
        <v>3930</v>
      </c>
      <c r="AQ180" t="s">
        <v>3930</v>
      </c>
      <c r="AR180" t="s">
        <v>709</v>
      </c>
      <c r="AS180" t="s">
        <v>3930</v>
      </c>
      <c r="AT180" t="s">
        <v>296</v>
      </c>
    </row>
    <row r="181" spans="1:46">
      <c r="A181" s="1" t="s">
        <v>3784</v>
      </c>
      <c r="B181" s="1" t="s">
        <v>3785</v>
      </c>
      <c r="C181" s="1" t="s">
        <v>3892</v>
      </c>
      <c r="D181" s="1" t="s">
        <v>237</v>
      </c>
      <c r="E181" s="1" t="s">
        <v>296</v>
      </c>
      <c r="F181" s="1" t="s">
        <v>3930</v>
      </c>
      <c r="G181" s="1" t="s">
        <v>3930</v>
      </c>
      <c r="H181" t="s">
        <v>129</v>
      </c>
      <c r="I181" t="s">
        <v>0</v>
      </c>
      <c r="J181" t="s">
        <v>146</v>
      </c>
      <c r="K181" t="s">
        <v>3881</v>
      </c>
      <c r="L181" t="s">
        <v>3881</v>
      </c>
      <c r="M181" t="s">
        <v>3881</v>
      </c>
      <c r="N181" t="s">
        <v>3881</v>
      </c>
      <c r="O181" t="s">
        <v>9</v>
      </c>
      <c r="P181" t="s">
        <v>3881</v>
      </c>
      <c r="Q181" t="s">
        <v>3881</v>
      </c>
      <c r="R181" t="s">
        <v>603</v>
      </c>
      <c r="S181" t="s">
        <v>3881</v>
      </c>
      <c r="T181" t="s">
        <v>3930</v>
      </c>
      <c r="U181" t="s">
        <v>3930</v>
      </c>
      <c r="V181" t="s">
        <v>3881</v>
      </c>
      <c r="W181" t="s">
        <v>3881</v>
      </c>
      <c r="X181" t="s">
        <v>3881</v>
      </c>
      <c r="Y181" t="s">
        <v>3881</v>
      </c>
      <c r="Z181" t="s">
        <v>3955</v>
      </c>
      <c r="AA181" t="s">
        <v>3930</v>
      </c>
      <c r="AB181" t="s">
        <v>3956</v>
      </c>
      <c r="AC181" t="s">
        <v>3930</v>
      </c>
      <c r="AD181" t="s">
        <v>3930</v>
      </c>
      <c r="AE181" t="s">
        <v>4</v>
      </c>
      <c r="AF181" t="s">
        <v>3907</v>
      </c>
      <c r="AG181" t="s">
        <v>137</v>
      </c>
      <c r="AH181" t="s">
        <v>3952</v>
      </c>
      <c r="AI181" t="s">
        <v>1491</v>
      </c>
      <c r="AJ181" t="s">
        <v>138</v>
      </c>
      <c r="AK181" t="s">
        <v>102</v>
      </c>
      <c r="AL181" t="s">
        <v>3930</v>
      </c>
      <c r="AM181" t="s">
        <v>3930</v>
      </c>
      <c r="AN181" t="s">
        <v>3930</v>
      </c>
      <c r="AO181" t="s">
        <v>187</v>
      </c>
      <c r="AP181" t="s">
        <v>3930</v>
      </c>
      <c r="AQ181" t="s">
        <v>3930</v>
      </c>
      <c r="AR181" t="s">
        <v>701</v>
      </c>
      <c r="AS181" t="s">
        <v>392</v>
      </c>
      <c r="AT181" t="s">
        <v>296</v>
      </c>
    </row>
    <row r="182" spans="1:46">
      <c r="A182" s="1" t="s">
        <v>3786</v>
      </c>
      <c r="B182" s="1" t="s">
        <v>3787</v>
      </c>
      <c r="C182" s="1" t="s">
        <v>3892</v>
      </c>
      <c r="D182" s="1" t="s">
        <v>237</v>
      </c>
      <c r="E182" s="1" t="s">
        <v>296</v>
      </c>
      <c r="F182" s="1" t="s">
        <v>3930</v>
      </c>
      <c r="G182" s="1" t="s">
        <v>3930</v>
      </c>
      <c r="H182" t="s">
        <v>129</v>
      </c>
      <c r="I182" t="s">
        <v>0</v>
      </c>
      <c r="J182" t="s">
        <v>146</v>
      </c>
      <c r="K182" t="s">
        <v>3881</v>
      </c>
      <c r="L182" t="s">
        <v>3881</v>
      </c>
      <c r="M182" t="s">
        <v>3881</v>
      </c>
      <c r="N182" t="s">
        <v>3881</v>
      </c>
      <c r="O182" t="s">
        <v>9</v>
      </c>
      <c r="P182" t="s">
        <v>3881</v>
      </c>
      <c r="Q182" t="s">
        <v>3881</v>
      </c>
      <c r="R182" t="s">
        <v>603</v>
      </c>
      <c r="S182" t="s">
        <v>3881</v>
      </c>
      <c r="T182" t="s">
        <v>3930</v>
      </c>
      <c r="U182" t="s">
        <v>3930</v>
      </c>
      <c r="V182" t="s">
        <v>3881</v>
      </c>
      <c r="W182" t="s">
        <v>3881</v>
      </c>
      <c r="X182" t="s">
        <v>3881</v>
      </c>
      <c r="Y182" t="s">
        <v>3881</v>
      </c>
      <c r="Z182" t="s">
        <v>135</v>
      </c>
      <c r="AA182" t="s">
        <v>3930</v>
      </c>
      <c r="AB182" t="s">
        <v>136</v>
      </c>
      <c r="AC182" t="s">
        <v>3930</v>
      </c>
      <c r="AD182" t="s">
        <v>3908</v>
      </c>
      <c r="AE182" t="s">
        <v>3930</v>
      </c>
      <c r="AF182" t="s">
        <v>3907</v>
      </c>
      <c r="AG182" t="s">
        <v>137</v>
      </c>
      <c r="AH182" t="s">
        <v>3952</v>
      </c>
      <c r="AI182" t="s">
        <v>1491</v>
      </c>
      <c r="AJ182" t="s">
        <v>138</v>
      </c>
      <c r="AK182" t="s">
        <v>102</v>
      </c>
      <c r="AL182" t="s">
        <v>3930</v>
      </c>
      <c r="AM182" t="s">
        <v>3930</v>
      </c>
      <c r="AN182" t="s">
        <v>3930</v>
      </c>
      <c r="AO182" t="s">
        <v>187</v>
      </c>
      <c r="AP182" t="s">
        <v>3930</v>
      </c>
      <c r="AQ182" t="s">
        <v>3930</v>
      </c>
      <c r="AR182" t="s">
        <v>701</v>
      </c>
      <c r="AS182" t="s">
        <v>392</v>
      </c>
      <c r="AT182" t="s">
        <v>296</v>
      </c>
    </row>
    <row r="183" spans="1:46">
      <c r="A183" s="1" t="s">
        <v>3788</v>
      </c>
      <c r="B183" s="1" t="s">
        <v>3789</v>
      </c>
      <c r="C183" s="1" t="s">
        <v>3890</v>
      </c>
      <c r="D183" s="1" t="s">
        <v>237</v>
      </c>
      <c r="E183" s="1" t="s">
        <v>296</v>
      </c>
      <c r="F183" s="1" t="s">
        <v>3930</v>
      </c>
      <c r="G183" s="1" t="s">
        <v>3930</v>
      </c>
      <c r="H183" t="s">
        <v>129</v>
      </c>
      <c r="I183" t="s">
        <v>1</v>
      </c>
      <c r="J183" t="s">
        <v>146</v>
      </c>
      <c r="K183" t="s">
        <v>3881</v>
      </c>
      <c r="L183" t="s">
        <v>3881</v>
      </c>
      <c r="M183" t="s">
        <v>3881</v>
      </c>
      <c r="N183" t="s">
        <v>3881</v>
      </c>
      <c r="O183" t="s">
        <v>9</v>
      </c>
      <c r="P183" t="s">
        <v>3881</v>
      </c>
      <c r="Q183" t="s">
        <v>3881</v>
      </c>
      <c r="R183" t="s">
        <v>603</v>
      </c>
      <c r="S183" t="s">
        <v>3881</v>
      </c>
      <c r="T183" t="s">
        <v>3930</v>
      </c>
      <c r="U183" t="s">
        <v>3930</v>
      </c>
      <c r="V183" t="s">
        <v>3881</v>
      </c>
      <c r="W183" t="s">
        <v>3881</v>
      </c>
      <c r="X183" t="s">
        <v>3881</v>
      </c>
      <c r="Y183" t="s">
        <v>3881</v>
      </c>
      <c r="Z183" t="s">
        <v>3955</v>
      </c>
      <c r="AA183" t="s">
        <v>3930</v>
      </c>
      <c r="AB183" t="s">
        <v>3956</v>
      </c>
      <c r="AC183" t="s">
        <v>3930</v>
      </c>
      <c r="AD183" t="s">
        <v>3930</v>
      </c>
      <c r="AE183" t="s">
        <v>4</v>
      </c>
      <c r="AF183" t="s">
        <v>3907</v>
      </c>
      <c r="AG183" t="s">
        <v>137</v>
      </c>
      <c r="AH183" t="s">
        <v>3952</v>
      </c>
      <c r="AI183" t="s">
        <v>1491</v>
      </c>
      <c r="AJ183" t="s">
        <v>138</v>
      </c>
      <c r="AK183" t="s">
        <v>102</v>
      </c>
      <c r="AL183" t="s">
        <v>3930</v>
      </c>
      <c r="AM183" t="s">
        <v>3930</v>
      </c>
      <c r="AN183" t="s">
        <v>3930</v>
      </c>
      <c r="AO183" t="s">
        <v>187</v>
      </c>
      <c r="AP183" t="s">
        <v>3930</v>
      </c>
      <c r="AQ183" t="s">
        <v>3930</v>
      </c>
      <c r="AR183" t="s">
        <v>701</v>
      </c>
      <c r="AS183" t="s">
        <v>392</v>
      </c>
      <c r="AT183" t="s">
        <v>296</v>
      </c>
    </row>
    <row r="184" spans="1:46">
      <c r="A184" s="1" t="s">
        <v>3790</v>
      </c>
      <c r="B184" s="1" t="s">
        <v>3791</v>
      </c>
      <c r="C184" s="1" t="s">
        <v>3890</v>
      </c>
      <c r="D184" s="1" t="s">
        <v>237</v>
      </c>
      <c r="E184" s="1" t="s">
        <v>296</v>
      </c>
      <c r="F184" s="1" t="s">
        <v>3930</v>
      </c>
      <c r="G184" s="1" t="s">
        <v>3930</v>
      </c>
      <c r="H184" t="s">
        <v>129</v>
      </c>
      <c r="I184" t="s">
        <v>1</v>
      </c>
      <c r="J184" t="s">
        <v>146</v>
      </c>
      <c r="K184" t="s">
        <v>3881</v>
      </c>
      <c r="L184" t="s">
        <v>3881</v>
      </c>
      <c r="M184" t="s">
        <v>3881</v>
      </c>
      <c r="N184" t="s">
        <v>3881</v>
      </c>
      <c r="O184" t="s">
        <v>9</v>
      </c>
      <c r="P184" t="s">
        <v>3881</v>
      </c>
      <c r="Q184" t="s">
        <v>3881</v>
      </c>
      <c r="R184" t="s">
        <v>603</v>
      </c>
      <c r="S184" t="s">
        <v>3881</v>
      </c>
      <c r="T184" t="s">
        <v>3930</v>
      </c>
      <c r="U184" t="s">
        <v>3930</v>
      </c>
      <c r="V184" t="s">
        <v>3881</v>
      </c>
      <c r="W184" t="s">
        <v>3881</v>
      </c>
      <c r="X184" t="s">
        <v>3881</v>
      </c>
      <c r="Y184" t="s">
        <v>3881</v>
      </c>
      <c r="Z184" t="s">
        <v>135</v>
      </c>
      <c r="AA184" t="s">
        <v>3930</v>
      </c>
      <c r="AB184" t="s">
        <v>136</v>
      </c>
      <c r="AC184" t="s">
        <v>3930</v>
      </c>
      <c r="AD184" t="s">
        <v>3908</v>
      </c>
      <c r="AE184" t="s">
        <v>3930</v>
      </c>
      <c r="AF184" t="s">
        <v>3907</v>
      </c>
      <c r="AG184" t="s">
        <v>137</v>
      </c>
      <c r="AH184" t="s">
        <v>3952</v>
      </c>
      <c r="AI184" t="s">
        <v>1491</v>
      </c>
      <c r="AJ184" t="s">
        <v>138</v>
      </c>
      <c r="AK184" t="s">
        <v>102</v>
      </c>
      <c r="AL184" t="s">
        <v>3930</v>
      </c>
      <c r="AM184" t="s">
        <v>3930</v>
      </c>
      <c r="AN184" t="s">
        <v>3930</v>
      </c>
      <c r="AO184" t="s">
        <v>187</v>
      </c>
      <c r="AP184" t="s">
        <v>3930</v>
      </c>
      <c r="AQ184" t="s">
        <v>3930</v>
      </c>
      <c r="AR184" t="s">
        <v>701</v>
      </c>
      <c r="AS184" t="s">
        <v>392</v>
      </c>
      <c r="AT184" t="s">
        <v>296</v>
      </c>
    </row>
    <row r="185" spans="1:46">
      <c r="A185" s="1" t="s">
        <v>3792</v>
      </c>
      <c r="B185" s="1" t="s">
        <v>3808</v>
      </c>
      <c r="C185" s="1" t="s">
        <v>3891</v>
      </c>
      <c r="D185" s="1" t="s">
        <v>237</v>
      </c>
      <c r="E185" s="1" t="s">
        <v>296</v>
      </c>
      <c r="F185" s="1" t="s">
        <v>3930</v>
      </c>
      <c r="G185" s="1" t="s">
        <v>3930</v>
      </c>
      <c r="H185" t="s">
        <v>129</v>
      </c>
      <c r="I185" t="s">
        <v>1</v>
      </c>
      <c r="J185" t="s">
        <v>146</v>
      </c>
      <c r="K185" t="s">
        <v>3881</v>
      </c>
      <c r="L185" t="s">
        <v>3881</v>
      </c>
      <c r="M185" t="s">
        <v>3881</v>
      </c>
      <c r="N185" t="s">
        <v>3881</v>
      </c>
      <c r="O185" t="s">
        <v>9</v>
      </c>
      <c r="P185" t="s">
        <v>3881</v>
      </c>
      <c r="Q185" t="s">
        <v>3881</v>
      </c>
      <c r="R185" t="s">
        <v>603</v>
      </c>
      <c r="S185" t="s">
        <v>3881</v>
      </c>
      <c r="T185" t="s">
        <v>3930</v>
      </c>
      <c r="U185" t="s">
        <v>3930</v>
      </c>
      <c r="V185" t="s">
        <v>3881</v>
      </c>
      <c r="W185" t="s">
        <v>3881</v>
      </c>
      <c r="X185" t="s">
        <v>3881</v>
      </c>
      <c r="Y185" t="s">
        <v>3881</v>
      </c>
      <c r="Z185" t="s">
        <v>3955</v>
      </c>
      <c r="AA185" t="s">
        <v>3930</v>
      </c>
      <c r="AB185" t="s">
        <v>3956</v>
      </c>
      <c r="AC185" t="s">
        <v>3930</v>
      </c>
      <c r="AD185" t="s">
        <v>3930</v>
      </c>
      <c r="AE185" t="s">
        <v>4</v>
      </c>
      <c r="AF185" t="s">
        <v>3907</v>
      </c>
      <c r="AG185" t="s">
        <v>137</v>
      </c>
      <c r="AH185" t="s">
        <v>3952</v>
      </c>
      <c r="AI185" t="s">
        <v>1491</v>
      </c>
      <c r="AJ185" t="s">
        <v>138</v>
      </c>
      <c r="AK185" t="s">
        <v>102</v>
      </c>
      <c r="AL185" t="s">
        <v>3930</v>
      </c>
      <c r="AM185" t="s">
        <v>3930</v>
      </c>
      <c r="AN185" t="s">
        <v>3930</v>
      </c>
      <c r="AO185" t="s">
        <v>187</v>
      </c>
      <c r="AP185" t="s">
        <v>3930</v>
      </c>
      <c r="AQ185" t="s">
        <v>3930</v>
      </c>
      <c r="AR185" t="s">
        <v>701</v>
      </c>
      <c r="AS185" t="s">
        <v>392</v>
      </c>
      <c r="AT185" t="s">
        <v>296</v>
      </c>
    </row>
    <row r="186" spans="1:46">
      <c r="A186" s="1" t="s">
        <v>3793</v>
      </c>
      <c r="B186" s="1" t="s">
        <v>3794</v>
      </c>
      <c r="C186" s="1" t="s">
        <v>3891</v>
      </c>
      <c r="D186" s="1" t="s">
        <v>237</v>
      </c>
      <c r="E186" s="1" t="s">
        <v>296</v>
      </c>
      <c r="F186" s="1" t="s">
        <v>3930</v>
      </c>
      <c r="G186" s="1" t="s">
        <v>3930</v>
      </c>
      <c r="H186" t="s">
        <v>129</v>
      </c>
      <c r="I186" t="s">
        <v>1</v>
      </c>
      <c r="J186" t="s">
        <v>146</v>
      </c>
      <c r="K186" t="s">
        <v>3881</v>
      </c>
      <c r="L186" t="s">
        <v>3881</v>
      </c>
      <c r="M186" t="s">
        <v>3881</v>
      </c>
      <c r="N186" t="s">
        <v>3881</v>
      </c>
      <c r="O186" t="s">
        <v>9</v>
      </c>
      <c r="P186" t="s">
        <v>3881</v>
      </c>
      <c r="Q186" t="s">
        <v>3881</v>
      </c>
      <c r="R186" t="s">
        <v>603</v>
      </c>
      <c r="S186" t="s">
        <v>3881</v>
      </c>
      <c r="T186" t="s">
        <v>3930</v>
      </c>
      <c r="U186" t="s">
        <v>3930</v>
      </c>
      <c r="V186" t="s">
        <v>3881</v>
      </c>
      <c r="W186" t="s">
        <v>3881</v>
      </c>
      <c r="X186" t="s">
        <v>3881</v>
      </c>
      <c r="Y186" t="s">
        <v>3881</v>
      </c>
      <c r="Z186" t="s">
        <v>135</v>
      </c>
      <c r="AA186" t="s">
        <v>3930</v>
      </c>
      <c r="AB186" t="s">
        <v>136</v>
      </c>
      <c r="AC186" t="s">
        <v>3930</v>
      </c>
      <c r="AD186" t="s">
        <v>3908</v>
      </c>
      <c r="AE186" t="s">
        <v>3930</v>
      </c>
      <c r="AF186" t="s">
        <v>3907</v>
      </c>
      <c r="AG186" t="s">
        <v>137</v>
      </c>
      <c r="AH186" t="s">
        <v>3952</v>
      </c>
      <c r="AI186" t="s">
        <v>1491</v>
      </c>
      <c r="AJ186" t="s">
        <v>138</v>
      </c>
      <c r="AK186" t="s">
        <v>102</v>
      </c>
      <c r="AL186" t="s">
        <v>3930</v>
      </c>
      <c r="AM186" t="s">
        <v>3930</v>
      </c>
      <c r="AN186" t="s">
        <v>3930</v>
      </c>
      <c r="AO186" t="s">
        <v>187</v>
      </c>
      <c r="AP186" t="s">
        <v>3930</v>
      </c>
      <c r="AQ186" t="s">
        <v>3930</v>
      </c>
      <c r="AR186" t="s">
        <v>701</v>
      </c>
      <c r="AS186" t="s">
        <v>392</v>
      </c>
      <c r="AT186" t="s">
        <v>296</v>
      </c>
    </row>
    <row r="187" spans="1:46">
      <c r="A187" s="1" t="s">
        <v>3795</v>
      </c>
      <c r="B187" s="1" t="s">
        <v>3796</v>
      </c>
      <c r="C187" s="1" t="s">
        <v>3888</v>
      </c>
      <c r="D187" s="1" t="s">
        <v>237</v>
      </c>
      <c r="E187" s="1" t="s">
        <v>296</v>
      </c>
      <c r="F187" s="1" t="s">
        <v>3930</v>
      </c>
      <c r="G187" s="1" t="s">
        <v>3930</v>
      </c>
      <c r="H187" t="s">
        <v>129</v>
      </c>
      <c r="I187" t="s">
        <v>0</v>
      </c>
      <c r="J187" t="s">
        <v>146</v>
      </c>
      <c r="K187" t="s">
        <v>3881</v>
      </c>
      <c r="L187" t="s">
        <v>3881</v>
      </c>
      <c r="M187" t="s">
        <v>3881</v>
      </c>
      <c r="N187" t="s">
        <v>3881</v>
      </c>
      <c r="O187" t="s">
        <v>9</v>
      </c>
      <c r="P187" t="s">
        <v>3881</v>
      </c>
      <c r="Q187" t="s">
        <v>3881</v>
      </c>
      <c r="R187" t="s">
        <v>603</v>
      </c>
      <c r="S187" t="s">
        <v>3881</v>
      </c>
      <c r="T187" t="s">
        <v>3930</v>
      </c>
      <c r="U187" t="s">
        <v>3930</v>
      </c>
      <c r="V187" t="s">
        <v>3881</v>
      </c>
      <c r="W187" t="s">
        <v>3881</v>
      </c>
      <c r="X187" t="s">
        <v>3881</v>
      </c>
      <c r="Y187" t="s">
        <v>3881</v>
      </c>
      <c r="Z187" t="s">
        <v>3955</v>
      </c>
      <c r="AA187" t="s">
        <v>3930</v>
      </c>
      <c r="AB187" t="s">
        <v>3956</v>
      </c>
      <c r="AC187" t="s">
        <v>3930</v>
      </c>
      <c r="AD187" t="s">
        <v>3930</v>
      </c>
      <c r="AE187" t="s">
        <v>4</v>
      </c>
      <c r="AF187" t="s">
        <v>3907</v>
      </c>
      <c r="AG187" t="s">
        <v>137</v>
      </c>
      <c r="AH187" t="s">
        <v>3952</v>
      </c>
      <c r="AI187" t="s">
        <v>1489</v>
      </c>
      <c r="AJ187" t="s">
        <v>138</v>
      </c>
      <c r="AK187" t="s">
        <v>102</v>
      </c>
      <c r="AL187" t="s">
        <v>3930</v>
      </c>
      <c r="AM187" t="s">
        <v>3930</v>
      </c>
      <c r="AN187" t="s">
        <v>3930</v>
      </c>
      <c r="AO187" t="s">
        <v>187</v>
      </c>
      <c r="AP187" t="s">
        <v>3930</v>
      </c>
      <c r="AQ187" t="s">
        <v>3930</v>
      </c>
      <c r="AR187" t="s">
        <v>701</v>
      </c>
      <c r="AS187" t="s">
        <v>392</v>
      </c>
      <c r="AT187" t="s">
        <v>296</v>
      </c>
    </row>
    <row r="188" spans="1:46">
      <c r="A188" s="1" t="s">
        <v>3797</v>
      </c>
      <c r="B188" s="1" t="s">
        <v>3798</v>
      </c>
      <c r="C188" s="1" t="s">
        <v>3888</v>
      </c>
      <c r="D188" s="1" t="s">
        <v>237</v>
      </c>
      <c r="E188" s="1" t="s">
        <v>296</v>
      </c>
      <c r="F188" s="1" t="s">
        <v>3930</v>
      </c>
      <c r="G188" s="1" t="s">
        <v>3930</v>
      </c>
      <c r="H188" t="s">
        <v>129</v>
      </c>
      <c r="I188" t="s">
        <v>0</v>
      </c>
      <c r="J188" t="s">
        <v>146</v>
      </c>
      <c r="K188" t="s">
        <v>3881</v>
      </c>
      <c r="L188" t="s">
        <v>3881</v>
      </c>
      <c r="M188" t="s">
        <v>3881</v>
      </c>
      <c r="N188" t="s">
        <v>3881</v>
      </c>
      <c r="O188" t="s">
        <v>9</v>
      </c>
      <c r="P188" t="s">
        <v>3881</v>
      </c>
      <c r="Q188" t="s">
        <v>3881</v>
      </c>
      <c r="R188" t="s">
        <v>603</v>
      </c>
      <c r="S188" t="s">
        <v>3881</v>
      </c>
      <c r="T188" t="s">
        <v>3930</v>
      </c>
      <c r="U188" t="s">
        <v>3930</v>
      </c>
      <c r="V188" t="s">
        <v>3881</v>
      </c>
      <c r="W188" t="s">
        <v>3881</v>
      </c>
      <c r="X188" t="s">
        <v>3881</v>
      </c>
      <c r="Y188" t="s">
        <v>3881</v>
      </c>
      <c r="Z188" t="s">
        <v>135</v>
      </c>
      <c r="AA188" t="s">
        <v>3930</v>
      </c>
      <c r="AB188" t="s">
        <v>136</v>
      </c>
      <c r="AC188" t="s">
        <v>3930</v>
      </c>
      <c r="AD188" t="s">
        <v>3908</v>
      </c>
      <c r="AE188" t="s">
        <v>3930</v>
      </c>
      <c r="AF188" t="s">
        <v>3907</v>
      </c>
      <c r="AG188" t="s">
        <v>137</v>
      </c>
      <c r="AH188" t="s">
        <v>3952</v>
      </c>
      <c r="AI188" t="s">
        <v>1489</v>
      </c>
      <c r="AJ188" t="s">
        <v>138</v>
      </c>
      <c r="AK188" t="s">
        <v>102</v>
      </c>
      <c r="AL188" t="s">
        <v>3930</v>
      </c>
      <c r="AM188" t="s">
        <v>3930</v>
      </c>
      <c r="AN188" t="s">
        <v>3930</v>
      </c>
      <c r="AO188" t="s">
        <v>187</v>
      </c>
      <c r="AP188" t="s">
        <v>3930</v>
      </c>
      <c r="AQ188" t="s">
        <v>3930</v>
      </c>
      <c r="AR188" t="s">
        <v>701</v>
      </c>
      <c r="AS188" t="s">
        <v>392</v>
      </c>
      <c r="AT188" t="s">
        <v>296</v>
      </c>
    </row>
    <row r="189" spans="1:46">
      <c r="A189" s="1" t="s">
        <v>3799</v>
      </c>
      <c r="B189" s="1" t="s">
        <v>3800</v>
      </c>
      <c r="C189" s="1" t="s">
        <v>3892</v>
      </c>
      <c r="D189" s="1" t="s">
        <v>237</v>
      </c>
      <c r="E189" s="1" t="s">
        <v>296</v>
      </c>
      <c r="F189" s="1" t="s">
        <v>3930</v>
      </c>
      <c r="G189" s="1" t="s">
        <v>3930</v>
      </c>
      <c r="H189" t="s">
        <v>129</v>
      </c>
      <c r="I189" t="s">
        <v>0</v>
      </c>
      <c r="J189" t="s">
        <v>146</v>
      </c>
      <c r="K189" t="s">
        <v>3881</v>
      </c>
      <c r="L189" t="s">
        <v>3881</v>
      </c>
      <c r="M189" t="s">
        <v>3881</v>
      </c>
      <c r="N189" t="s">
        <v>3881</v>
      </c>
      <c r="O189" t="s">
        <v>9</v>
      </c>
      <c r="P189" t="s">
        <v>3881</v>
      </c>
      <c r="Q189" t="s">
        <v>3881</v>
      </c>
      <c r="R189" t="s">
        <v>603</v>
      </c>
      <c r="S189" t="s">
        <v>3881</v>
      </c>
      <c r="T189" t="s">
        <v>3930</v>
      </c>
      <c r="U189" t="s">
        <v>3930</v>
      </c>
      <c r="V189" t="s">
        <v>3881</v>
      </c>
      <c r="W189" t="s">
        <v>3881</v>
      </c>
      <c r="X189" t="s">
        <v>3881</v>
      </c>
      <c r="Y189" t="s">
        <v>3881</v>
      </c>
      <c r="Z189" t="s">
        <v>3955</v>
      </c>
      <c r="AA189" t="s">
        <v>3930</v>
      </c>
      <c r="AB189" t="s">
        <v>3956</v>
      </c>
      <c r="AC189" t="s">
        <v>3930</v>
      </c>
      <c r="AD189" t="s">
        <v>3930</v>
      </c>
      <c r="AE189" t="s">
        <v>4</v>
      </c>
      <c r="AF189" t="s">
        <v>3907</v>
      </c>
      <c r="AG189" t="s">
        <v>137</v>
      </c>
      <c r="AH189" t="s">
        <v>3952</v>
      </c>
      <c r="AI189" t="s">
        <v>1489</v>
      </c>
      <c r="AJ189" t="s">
        <v>138</v>
      </c>
      <c r="AK189" t="s">
        <v>102</v>
      </c>
      <c r="AL189" t="s">
        <v>3930</v>
      </c>
      <c r="AM189" t="s">
        <v>3930</v>
      </c>
      <c r="AN189" t="s">
        <v>3930</v>
      </c>
      <c r="AO189" t="s">
        <v>187</v>
      </c>
      <c r="AP189" t="s">
        <v>3930</v>
      </c>
      <c r="AQ189" t="s">
        <v>3930</v>
      </c>
      <c r="AR189" t="s">
        <v>701</v>
      </c>
      <c r="AS189" t="s">
        <v>392</v>
      </c>
      <c r="AT189" t="s">
        <v>296</v>
      </c>
    </row>
    <row r="190" spans="1:46">
      <c r="A190" s="1" t="s">
        <v>3801</v>
      </c>
      <c r="B190" s="1" t="s">
        <v>3802</v>
      </c>
      <c r="C190" s="1" t="s">
        <v>3892</v>
      </c>
      <c r="D190" s="1" t="s">
        <v>237</v>
      </c>
      <c r="E190" s="1" t="s">
        <v>296</v>
      </c>
      <c r="F190" s="1" t="s">
        <v>3930</v>
      </c>
      <c r="G190" s="1" t="s">
        <v>3930</v>
      </c>
      <c r="H190" t="s">
        <v>129</v>
      </c>
      <c r="I190" t="s">
        <v>0</v>
      </c>
      <c r="J190" t="s">
        <v>146</v>
      </c>
      <c r="K190" t="s">
        <v>3881</v>
      </c>
      <c r="L190" t="s">
        <v>3881</v>
      </c>
      <c r="M190" t="s">
        <v>3881</v>
      </c>
      <c r="N190" t="s">
        <v>3881</v>
      </c>
      <c r="O190" t="s">
        <v>9</v>
      </c>
      <c r="P190" t="s">
        <v>3881</v>
      </c>
      <c r="Q190" t="s">
        <v>3881</v>
      </c>
      <c r="R190" t="s">
        <v>603</v>
      </c>
      <c r="S190" t="s">
        <v>3881</v>
      </c>
      <c r="T190" t="s">
        <v>3930</v>
      </c>
      <c r="U190" t="s">
        <v>3930</v>
      </c>
      <c r="V190" t="s">
        <v>3881</v>
      </c>
      <c r="W190" t="s">
        <v>3881</v>
      </c>
      <c r="X190" t="s">
        <v>3881</v>
      </c>
      <c r="Y190" t="s">
        <v>3881</v>
      </c>
      <c r="Z190" t="s">
        <v>135</v>
      </c>
      <c r="AA190" t="s">
        <v>3930</v>
      </c>
      <c r="AB190" t="s">
        <v>136</v>
      </c>
      <c r="AC190" t="s">
        <v>3930</v>
      </c>
      <c r="AD190" t="s">
        <v>3908</v>
      </c>
      <c r="AE190" t="s">
        <v>3930</v>
      </c>
      <c r="AF190" t="s">
        <v>3907</v>
      </c>
      <c r="AG190" t="s">
        <v>137</v>
      </c>
      <c r="AH190" t="s">
        <v>3952</v>
      </c>
      <c r="AI190" t="s">
        <v>1489</v>
      </c>
      <c r="AJ190" t="s">
        <v>138</v>
      </c>
      <c r="AK190" t="s">
        <v>102</v>
      </c>
      <c r="AL190" t="s">
        <v>3930</v>
      </c>
      <c r="AM190" t="s">
        <v>3930</v>
      </c>
      <c r="AN190" t="s">
        <v>3930</v>
      </c>
      <c r="AO190" t="s">
        <v>187</v>
      </c>
      <c r="AP190" t="s">
        <v>3930</v>
      </c>
      <c r="AQ190" t="s">
        <v>3930</v>
      </c>
      <c r="AR190" t="s">
        <v>701</v>
      </c>
      <c r="AS190" t="s">
        <v>392</v>
      </c>
      <c r="AT190" t="s">
        <v>296</v>
      </c>
    </row>
    <row r="191" spans="1:46">
      <c r="A191" s="1" t="s">
        <v>3803</v>
      </c>
      <c r="B191" s="1" t="s">
        <v>3804</v>
      </c>
      <c r="C191" s="1" t="s">
        <v>3890</v>
      </c>
      <c r="D191" s="1" t="s">
        <v>237</v>
      </c>
      <c r="E191" s="1" t="s">
        <v>296</v>
      </c>
      <c r="F191" s="1" t="s">
        <v>3930</v>
      </c>
      <c r="G191" s="1" t="s">
        <v>3930</v>
      </c>
      <c r="H191" t="s">
        <v>129</v>
      </c>
      <c r="I191" t="s">
        <v>1</v>
      </c>
      <c r="J191" t="s">
        <v>146</v>
      </c>
      <c r="K191" t="s">
        <v>3881</v>
      </c>
      <c r="L191" t="s">
        <v>3881</v>
      </c>
      <c r="M191" t="s">
        <v>3881</v>
      </c>
      <c r="N191" t="s">
        <v>3881</v>
      </c>
      <c r="O191" t="s">
        <v>9</v>
      </c>
      <c r="P191" t="s">
        <v>3881</v>
      </c>
      <c r="Q191" t="s">
        <v>3881</v>
      </c>
      <c r="R191" t="s">
        <v>603</v>
      </c>
      <c r="S191" t="s">
        <v>3881</v>
      </c>
      <c r="T191" t="s">
        <v>3930</v>
      </c>
      <c r="U191" t="s">
        <v>3930</v>
      </c>
      <c r="V191" t="s">
        <v>3881</v>
      </c>
      <c r="W191" t="s">
        <v>3881</v>
      </c>
      <c r="X191" t="s">
        <v>3881</v>
      </c>
      <c r="Y191" t="s">
        <v>3881</v>
      </c>
      <c r="Z191" t="s">
        <v>3955</v>
      </c>
      <c r="AA191" t="s">
        <v>3930</v>
      </c>
      <c r="AB191" t="s">
        <v>3956</v>
      </c>
      <c r="AC191" t="s">
        <v>3930</v>
      </c>
      <c r="AD191" t="s">
        <v>3930</v>
      </c>
      <c r="AE191" t="s">
        <v>4</v>
      </c>
      <c r="AF191" t="s">
        <v>3907</v>
      </c>
      <c r="AG191" t="s">
        <v>137</v>
      </c>
      <c r="AH191" t="s">
        <v>3952</v>
      </c>
      <c r="AI191" t="s">
        <v>1489</v>
      </c>
      <c r="AJ191" t="s">
        <v>138</v>
      </c>
      <c r="AK191" t="s">
        <v>102</v>
      </c>
      <c r="AL191" t="s">
        <v>3930</v>
      </c>
      <c r="AM191" t="s">
        <v>3930</v>
      </c>
      <c r="AN191" t="s">
        <v>3930</v>
      </c>
      <c r="AO191" t="s">
        <v>187</v>
      </c>
      <c r="AP191" t="s">
        <v>3930</v>
      </c>
      <c r="AQ191" t="s">
        <v>3930</v>
      </c>
      <c r="AR191" t="s">
        <v>701</v>
      </c>
      <c r="AS191" t="s">
        <v>392</v>
      </c>
      <c r="AT191" t="s">
        <v>296</v>
      </c>
    </row>
    <row r="192" spans="1:46">
      <c r="A192" s="1" t="s">
        <v>3805</v>
      </c>
      <c r="B192" s="1" t="s">
        <v>3806</v>
      </c>
      <c r="C192" s="1" t="s">
        <v>3890</v>
      </c>
      <c r="D192" s="1" t="s">
        <v>237</v>
      </c>
      <c r="E192" s="1" t="s">
        <v>296</v>
      </c>
      <c r="F192" s="1" t="s">
        <v>3930</v>
      </c>
      <c r="G192" s="1" t="s">
        <v>3930</v>
      </c>
      <c r="H192" t="s">
        <v>129</v>
      </c>
      <c r="I192" t="s">
        <v>1</v>
      </c>
      <c r="J192" t="s">
        <v>146</v>
      </c>
      <c r="K192" t="s">
        <v>3881</v>
      </c>
      <c r="L192" t="s">
        <v>3881</v>
      </c>
      <c r="M192" t="s">
        <v>3881</v>
      </c>
      <c r="N192" t="s">
        <v>3881</v>
      </c>
      <c r="O192" t="s">
        <v>9</v>
      </c>
      <c r="P192" t="s">
        <v>3881</v>
      </c>
      <c r="Q192" t="s">
        <v>3881</v>
      </c>
      <c r="R192" t="s">
        <v>603</v>
      </c>
      <c r="S192" t="s">
        <v>3881</v>
      </c>
      <c r="T192" t="s">
        <v>3930</v>
      </c>
      <c r="U192" t="s">
        <v>3930</v>
      </c>
      <c r="V192" t="s">
        <v>3881</v>
      </c>
      <c r="W192" t="s">
        <v>3881</v>
      </c>
      <c r="X192" t="s">
        <v>3881</v>
      </c>
      <c r="Y192" t="s">
        <v>3881</v>
      </c>
      <c r="Z192" t="s">
        <v>135</v>
      </c>
      <c r="AA192" t="s">
        <v>3930</v>
      </c>
      <c r="AB192" t="s">
        <v>136</v>
      </c>
      <c r="AC192" t="s">
        <v>3930</v>
      </c>
      <c r="AD192" t="s">
        <v>3908</v>
      </c>
      <c r="AE192" t="s">
        <v>3930</v>
      </c>
      <c r="AF192" t="s">
        <v>3907</v>
      </c>
      <c r="AG192" t="s">
        <v>137</v>
      </c>
      <c r="AH192" t="s">
        <v>3952</v>
      </c>
      <c r="AI192" t="s">
        <v>1489</v>
      </c>
      <c r="AJ192" t="s">
        <v>138</v>
      </c>
      <c r="AK192" t="s">
        <v>102</v>
      </c>
      <c r="AL192" t="s">
        <v>3930</v>
      </c>
      <c r="AM192" t="s">
        <v>3930</v>
      </c>
      <c r="AN192" t="s">
        <v>3930</v>
      </c>
      <c r="AO192" t="s">
        <v>187</v>
      </c>
      <c r="AP192" t="s">
        <v>3930</v>
      </c>
      <c r="AQ192" t="s">
        <v>3930</v>
      </c>
      <c r="AR192" t="s">
        <v>701</v>
      </c>
      <c r="AS192" t="s">
        <v>392</v>
      </c>
      <c r="AT192" t="s">
        <v>296</v>
      </c>
    </row>
    <row r="193" spans="1:46">
      <c r="A193" s="1" t="s">
        <v>3807</v>
      </c>
      <c r="B193" s="1" t="s">
        <v>3808</v>
      </c>
      <c r="C193" s="1" t="s">
        <v>3892</v>
      </c>
      <c r="D193" s="1" t="s">
        <v>237</v>
      </c>
      <c r="E193" s="1" t="s">
        <v>296</v>
      </c>
      <c r="F193" s="1" t="s">
        <v>3930</v>
      </c>
      <c r="G193" s="1" t="s">
        <v>3930</v>
      </c>
      <c r="H193" t="s">
        <v>129</v>
      </c>
      <c r="I193" t="s">
        <v>0</v>
      </c>
      <c r="J193" t="s">
        <v>7</v>
      </c>
      <c r="K193" t="s">
        <v>3881</v>
      </c>
      <c r="L193" t="s">
        <v>3881</v>
      </c>
      <c r="M193" t="s">
        <v>3881</v>
      </c>
      <c r="N193" t="s">
        <v>3881</v>
      </c>
      <c r="O193" t="s">
        <v>3930</v>
      </c>
      <c r="P193" t="s">
        <v>3881</v>
      </c>
      <c r="Q193" t="s">
        <v>3881</v>
      </c>
      <c r="R193" t="s">
        <v>3881</v>
      </c>
      <c r="S193" t="s">
        <v>3881</v>
      </c>
      <c r="T193" t="s">
        <v>3930</v>
      </c>
      <c r="U193" t="s">
        <v>3930</v>
      </c>
      <c r="V193" t="s">
        <v>3881</v>
      </c>
      <c r="W193" t="s">
        <v>3881</v>
      </c>
      <c r="X193" t="s">
        <v>3881</v>
      </c>
      <c r="Y193" t="s">
        <v>3881</v>
      </c>
      <c r="Z193" t="s">
        <v>135</v>
      </c>
      <c r="AA193" t="s">
        <v>3930</v>
      </c>
      <c r="AB193" t="s">
        <v>136</v>
      </c>
      <c r="AC193" t="s">
        <v>3930</v>
      </c>
      <c r="AD193" t="s">
        <v>3908</v>
      </c>
      <c r="AE193" t="s">
        <v>3930</v>
      </c>
      <c r="AF193" t="s">
        <v>3882</v>
      </c>
      <c r="AG193" t="s">
        <v>137</v>
      </c>
      <c r="AH193" t="s">
        <v>3952</v>
      </c>
      <c r="AI193" t="s">
        <v>3930</v>
      </c>
      <c r="AJ193" t="s">
        <v>138</v>
      </c>
      <c r="AK193" t="s">
        <v>102</v>
      </c>
      <c r="AL193" t="s">
        <v>3930</v>
      </c>
      <c r="AM193" t="s">
        <v>3930</v>
      </c>
      <c r="AN193" t="s">
        <v>3930</v>
      </c>
      <c r="AO193" t="s">
        <v>1725</v>
      </c>
      <c r="AP193" t="s">
        <v>3930</v>
      </c>
      <c r="AQ193" t="s">
        <v>3930</v>
      </c>
      <c r="AR193" t="s">
        <v>701</v>
      </c>
      <c r="AS193" t="s">
        <v>392</v>
      </c>
      <c r="AT193" t="s">
        <v>296</v>
      </c>
    </row>
    <row r="194" spans="1:46">
      <c r="A194" s="1" t="s">
        <v>3809</v>
      </c>
      <c r="B194" s="1" t="s">
        <v>3810</v>
      </c>
      <c r="C194" s="1" t="s">
        <v>3890</v>
      </c>
      <c r="D194" s="1" t="s">
        <v>237</v>
      </c>
      <c r="E194" s="1" t="s">
        <v>296</v>
      </c>
      <c r="F194" s="1" t="s">
        <v>3930</v>
      </c>
      <c r="G194" s="1" t="s">
        <v>3930</v>
      </c>
      <c r="H194" t="s">
        <v>129</v>
      </c>
      <c r="I194" t="s">
        <v>1</v>
      </c>
      <c r="J194" t="s">
        <v>7</v>
      </c>
      <c r="K194" t="s">
        <v>3881</v>
      </c>
      <c r="L194" t="s">
        <v>3881</v>
      </c>
      <c r="M194" t="s">
        <v>3881</v>
      </c>
      <c r="N194" t="s">
        <v>3881</v>
      </c>
      <c r="O194" t="s">
        <v>3930</v>
      </c>
      <c r="P194" t="s">
        <v>3881</v>
      </c>
      <c r="Q194" t="s">
        <v>3881</v>
      </c>
      <c r="R194" t="s">
        <v>3881</v>
      </c>
      <c r="S194" t="s">
        <v>3881</v>
      </c>
      <c r="T194" t="s">
        <v>3930</v>
      </c>
      <c r="U194" t="s">
        <v>3930</v>
      </c>
      <c r="V194" t="s">
        <v>3881</v>
      </c>
      <c r="W194" t="s">
        <v>3881</v>
      </c>
      <c r="X194" t="s">
        <v>3881</v>
      </c>
      <c r="Y194" t="s">
        <v>3881</v>
      </c>
      <c r="Z194" t="s">
        <v>135</v>
      </c>
      <c r="AA194" t="s">
        <v>3930</v>
      </c>
      <c r="AB194" t="s">
        <v>136</v>
      </c>
      <c r="AC194" t="s">
        <v>3930</v>
      </c>
      <c r="AD194" t="s">
        <v>3908</v>
      </c>
      <c r="AE194" t="s">
        <v>3930</v>
      </c>
      <c r="AF194" t="s">
        <v>3882</v>
      </c>
      <c r="AG194" t="s">
        <v>137</v>
      </c>
      <c r="AH194" t="s">
        <v>3952</v>
      </c>
      <c r="AI194" t="s">
        <v>3930</v>
      </c>
      <c r="AJ194" t="s">
        <v>138</v>
      </c>
      <c r="AK194" t="s">
        <v>102</v>
      </c>
      <c r="AL194" t="s">
        <v>3930</v>
      </c>
      <c r="AM194" t="s">
        <v>3930</v>
      </c>
      <c r="AN194" t="s">
        <v>3930</v>
      </c>
      <c r="AO194" t="s">
        <v>1725</v>
      </c>
      <c r="AP194" t="s">
        <v>3930</v>
      </c>
      <c r="AQ194" t="s">
        <v>3930</v>
      </c>
      <c r="AR194" t="s">
        <v>701</v>
      </c>
      <c r="AS194" t="s">
        <v>392</v>
      </c>
      <c r="AT194" t="s">
        <v>296</v>
      </c>
    </row>
    <row r="195" spans="1:46">
      <c r="A195" s="1" t="s">
        <v>3811</v>
      </c>
      <c r="B195" s="1" t="s">
        <v>3812</v>
      </c>
      <c r="C195" s="1" t="s">
        <v>3891</v>
      </c>
      <c r="D195" s="1" t="s">
        <v>237</v>
      </c>
      <c r="E195" s="1" t="s">
        <v>296</v>
      </c>
      <c r="F195" s="1" t="s">
        <v>3930</v>
      </c>
      <c r="G195" s="1" t="s">
        <v>3930</v>
      </c>
      <c r="H195" t="s">
        <v>129</v>
      </c>
      <c r="I195" t="s">
        <v>1</v>
      </c>
      <c r="J195" t="s">
        <v>7</v>
      </c>
      <c r="K195" t="s">
        <v>3881</v>
      </c>
      <c r="L195" t="s">
        <v>3881</v>
      </c>
      <c r="M195" t="s">
        <v>3881</v>
      </c>
      <c r="N195" t="s">
        <v>3881</v>
      </c>
      <c r="O195" t="s">
        <v>3930</v>
      </c>
      <c r="P195" t="s">
        <v>3881</v>
      </c>
      <c r="Q195" t="s">
        <v>3881</v>
      </c>
      <c r="R195" t="s">
        <v>3881</v>
      </c>
      <c r="S195" t="s">
        <v>3881</v>
      </c>
      <c r="T195" t="s">
        <v>3930</v>
      </c>
      <c r="U195" t="s">
        <v>3930</v>
      </c>
      <c r="V195" t="s">
        <v>3881</v>
      </c>
      <c r="W195" t="s">
        <v>3881</v>
      </c>
      <c r="X195" t="s">
        <v>3881</v>
      </c>
      <c r="Y195" t="s">
        <v>3881</v>
      </c>
      <c r="Z195" t="s">
        <v>135</v>
      </c>
      <c r="AA195" t="s">
        <v>3930</v>
      </c>
      <c r="AB195" t="s">
        <v>136</v>
      </c>
      <c r="AC195" t="s">
        <v>3930</v>
      </c>
      <c r="AD195" t="s">
        <v>3908</v>
      </c>
      <c r="AE195" t="s">
        <v>3930</v>
      </c>
      <c r="AF195" t="s">
        <v>3882</v>
      </c>
      <c r="AG195" t="s">
        <v>137</v>
      </c>
      <c r="AH195" t="s">
        <v>3952</v>
      </c>
      <c r="AI195" t="s">
        <v>3930</v>
      </c>
      <c r="AJ195" t="s">
        <v>138</v>
      </c>
      <c r="AK195" t="s">
        <v>102</v>
      </c>
      <c r="AL195" t="s">
        <v>3930</v>
      </c>
      <c r="AM195" t="s">
        <v>3930</v>
      </c>
      <c r="AN195" t="s">
        <v>3930</v>
      </c>
      <c r="AO195" t="s">
        <v>1725</v>
      </c>
      <c r="AP195" t="s">
        <v>3930</v>
      </c>
      <c r="AQ195" t="s">
        <v>3930</v>
      </c>
      <c r="AR195" t="s">
        <v>701</v>
      </c>
      <c r="AS195" t="s">
        <v>392</v>
      </c>
      <c r="AT195" t="s">
        <v>296</v>
      </c>
    </row>
    <row r="196" spans="1:46">
      <c r="A196" s="1" t="s">
        <v>3813</v>
      </c>
      <c r="B196" s="1" t="s">
        <v>3814</v>
      </c>
      <c r="C196" s="1" t="s">
        <v>3888</v>
      </c>
      <c r="D196" s="1" t="s">
        <v>237</v>
      </c>
      <c r="E196" s="1" t="s">
        <v>296</v>
      </c>
      <c r="F196" s="1" t="s">
        <v>3930</v>
      </c>
      <c r="G196" s="1" t="s">
        <v>3930</v>
      </c>
      <c r="H196" t="s">
        <v>129</v>
      </c>
      <c r="I196" t="s">
        <v>0</v>
      </c>
      <c r="J196" t="s">
        <v>7</v>
      </c>
      <c r="K196" t="s">
        <v>3881</v>
      </c>
      <c r="L196" t="s">
        <v>3881</v>
      </c>
      <c r="M196" t="s">
        <v>3881</v>
      </c>
      <c r="N196" t="s">
        <v>3881</v>
      </c>
      <c r="O196" t="s">
        <v>9</v>
      </c>
      <c r="P196" t="s">
        <v>3881</v>
      </c>
      <c r="Q196" t="s">
        <v>3881</v>
      </c>
      <c r="R196" t="s">
        <v>3881</v>
      </c>
      <c r="S196" t="s">
        <v>3881</v>
      </c>
      <c r="T196" t="s">
        <v>3930</v>
      </c>
      <c r="U196" t="s">
        <v>3930</v>
      </c>
      <c r="V196" t="s">
        <v>3881</v>
      </c>
      <c r="W196" t="s">
        <v>3881</v>
      </c>
      <c r="X196" t="s">
        <v>3881</v>
      </c>
      <c r="Y196" t="s">
        <v>3881</v>
      </c>
      <c r="Z196" t="s">
        <v>135</v>
      </c>
      <c r="AA196" t="s">
        <v>3930</v>
      </c>
      <c r="AB196" t="s">
        <v>136</v>
      </c>
      <c r="AC196" t="s">
        <v>3930</v>
      </c>
      <c r="AD196" t="s">
        <v>3908</v>
      </c>
      <c r="AE196" t="s">
        <v>3930</v>
      </c>
      <c r="AF196" t="s">
        <v>3907</v>
      </c>
      <c r="AG196" t="s">
        <v>137</v>
      </c>
      <c r="AH196" t="s">
        <v>3952</v>
      </c>
      <c r="AI196" t="s">
        <v>1489</v>
      </c>
      <c r="AJ196" t="s">
        <v>138</v>
      </c>
      <c r="AK196" t="s">
        <v>67</v>
      </c>
      <c r="AL196" t="s">
        <v>3930</v>
      </c>
      <c r="AM196" t="s">
        <v>3930</v>
      </c>
      <c r="AN196" t="s">
        <v>3930</v>
      </c>
      <c r="AO196" t="s">
        <v>1725</v>
      </c>
      <c r="AP196" t="s">
        <v>3930</v>
      </c>
      <c r="AQ196" t="s">
        <v>3930</v>
      </c>
      <c r="AR196" t="s">
        <v>701</v>
      </c>
      <c r="AS196" t="s">
        <v>392</v>
      </c>
      <c r="AT196" t="s">
        <v>296</v>
      </c>
    </row>
    <row r="197" spans="1:46">
      <c r="A197" s="1" t="s">
        <v>3815</v>
      </c>
      <c r="B197" s="1" t="s">
        <v>3816</v>
      </c>
      <c r="C197" s="1" t="s">
        <v>3892</v>
      </c>
      <c r="D197" s="1" t="s">
        <v>237</v>
      </c>
      <c r="E197" s="1" t="s">
        <v>296</v>
      </c>
      <c r="F197" s="1" t="s">
        <v>3930</v>
      </c>
      <c r="G197" s="1" t="s">
        <v>3930</v>
      </c>
      <c r="H197" t="s">
        <v>129</v>
      </c>
      <c r="I197" t="s">
        <v>0</v>
      </c>
      <c r="J197" t="s">
        <v>7</v>
      </c>
      <c r="K197" t="s">
        <v>3881</v>
      </c>
      <c r="L197" t="s">
        <v>3881</v>
      </c>
      <c r="M197" t="s">
        <v>3881</v>
      </c>
      <c r="N197" t="s">
        <v>3881</v>
      </c>
      <c r="O197" t="s">
        <v>9</v>
      </c>
      <c r="P197" t="s">
        <v>3881</v>
      </c>
      <c r="Q197" t="s">
        <v>3881</v>
      </c>
      <c r="R197" t="s">
        <v>3881</v>
      </c>
      <c r="S197" t="s">
        <v>3881</v>
      </c>
      <c r="T197" t="s">
        <v>3930</v>
      </c>
      <c r="U197" t="s">
        <v>3930</v>
      </c>
      <c r="V197" t="s">
        <v>3881</v>
      </c>
      <c r="W197" t="s">
        <v>3881</v>
      </c>
      <c r="X197" t="s">
        <v>3881</v>
      </c>
      <c r="Y197" t="s">
        <v>3881</v>
      </c>
      <c r="Z197" t="s">
        <v>135</v>
      </c>
      <c r="AA197" t="s">
        <v>3930</v>
      </c>
      <c r="AB197" t="s">
        <v>136</v>
      </c>
      <c r="AC197" t="s">
        <v>3930</v>
      </c>
      <c r="AD197" t="s">
        <v>3908</v>
      </c>
      <c r="AE197" t="s">
        <v>3930</v>
      </c>
      <c r="AF197" t="s">
        <v>3907</v>
      </c>
      <c r="AG197" t="s">
        <v>137</v>
      </c>
      <c r="AH197" t="s">
        <v>3952</v>
      </c>
      <c r="AI197" t="s">
        <v>1489</v>
      </c>
      <c r="AJ197" t="s">
        <v>138</v>
      </c>
      <c r="AK197" t="s">
        <v>67</v>
      </c>
      <c r="AL197" t="s">
        <v>3930</v>
      </c>
      <c r="AM197" t="s">
        <v>3930</v>
      </c>
      <c r="AN197" t="s">
        <v>3930</v>
      </c>
      <c r="AO197" t="s">
        <v>1725</v>
      </c>
      <c r="AP197" t="s">
        <v>3930</v>
      </c>
      <c r="AQ197" t="s">
        <v>3930</v>
      </c>
      <c r="AR197" t="s">
        <v>701</v>
      </c>
      <c r="AS197" t="s">
        <v>392</v>
      </c>
      <c r="AT197" t="s">
        <v>296</v>
      </c>
    </row>
    <row r="198" spans="1:46">
      <c r="A198" s="1" t="s">
        <v>3817</v>
      </c>
      <c r="B198" s="1" t="s">
        <v>3818</v>
      </c>
      <c r="C198" s="1" t="s">
        <v>3890</v>
      </c>
      <c r="D198" s="1" t="s">
        <v>237</v>
      </c>
      <c r="E198" s="1" t="s">
        <v>296</v>
      </c>
      <c r="F198" s="1" t="s">
        <v>3930</v>
      </c>
      <c r="G198" s="1" t="s">
        <v>3930</v>
      </c>
      <c r="H198" t="s">
        <v>129</v>
      </c>
      <c r="I198" t="s">
        <v>1</v>
      </c>
      <c r="J198" t="s">
        <v>7</v>
      </c>
      <c r="K198" t="s">
        <v>3881</v>
      </c>
      <c r="L198" t="s">
        <v>3881</v>
      </c>
      <c r="M198" t="s">
        <v>3881</v>
      </c>
      <c r="N198" t="s">
        <v>3881</v>
      </c>
      <c r="O198" t="s">
        <v>9</v>
      </c>
      <c r="P198" t="s">
        <v>3881</v>
      </c>
      <c r="Q198" t="s">
        <v>3881</v>
      </c>
      <c r="R198" t="s">
        <v>3881</v>
      </c>
      <c r="S198" t="s">
        <v>3881</v>
      </c>
      <c r="T198" t="s">
        <v>3930</v>
      </c>
      <c r="U198" t="s">
        <v>3930</v>
      </c>
      <c r="V198" t="s">
        <v>3881</v>
      </c>
      <c r="W198" t="s">
        <v>3881</v>
      </c>
      <c r="X198" t="s">
        <v>3881</v>
      </c>
      <c r="Y198" t="s">
        <v>3881</v>
      </c>
      <c r="Z198" t="s">
        <v>135</v>
      </c>
      <c r="AA198" t="s">
        <v>3930</v>
      </c>
      <c r="AB198" t="s">
        <v>136</v>
      </c>
      <c r="AC198" t="s">
        <v>3930</v>
      </c>
      <c r="AD198" t="s">
        <v>3908</v>
      </c>
      <c r="AE198" t="s">
        <v>3930</v>
      </c>
      <c r="AF198" t="s">
        <v>3907</v>
      </c>
      <c r="AG198" t="s">
        <v>137</v>
      </c>
      <c r="AH198" t="s">
        <v>3952</v>
      </c>
      <c r="AI198" t="s">
        <v>1489</v>
      </c>
      <c r="AJ198" t="s">
        <v>138</v>
      </c>
      <c r="AK198" t="s">
        <v>67</v>
      </c>
      <c r="AL198" t="s">
        <v>3930</v>
      </c>
      <c r="AM198" t="s">
        <v>3930</v>
      </c>
      <c r="AN198" t="s">
        <v>3930</v>
      </c>
      <c r="AO198" t="s">
        <v>1725</v>
      </c>
      <c r="AP198" t="s">
        <v>3930</v>
      </c>
      <c r="AQ198" t="s">
        <v>3930</v>
      </c>
      <c r="AR198" t="s">
        <v>701</v>
      </c>
      <c r="AS198" t="s">
        <v>392</v>
      </c>
      <c r="AT198" t="s">
        <v>296</v>
      </c>
    </row>
    <row r="199" spans="1:46">
      <c r="A199" s="1" t="s">
        <v>3761</v>
      </c>
      <c r="B199" s="1" t="s">
        <v>3761</v>
      </c>
      <c r="C199" s="1" t="s">
        <v>3892</v>
      </c>
      <c r="D199" s="1" t="s">
        <v>237</v>
      </c>
      <c r="E199" s="1" t="s">
        <v>296</v>
      </c>
      <c r="F199" s="1" t="s">
        <v>3930</v>
      </c>
      <c r="G199" s="1" t="s">
        <v>3930</v>
      </c>
      <c r="H199" t="s">
        <v>129</v>
      </c>
      <c r="I199" t="s">
        <v>0</v>
      </c>
      <c r="J199" t="s">
        <v>7</v>
      </c>
      <c r="K199" t="s">
        <v>3881</v>
      </c>
      <c r="L199" t="s">
        <v>3881</v>
      </c>
      <c r="M199" t="s">
        <v>3881</v>
      </c>
      <c r="N199" t="s">
        <v>3881</v>
      </c>
      <c r="O199" t="s">
        <v>9</v>
      </c>
      <c r="P199" t="s">
        <v>3881</v>
      </c>
      <c r="Q199" t="s">
        <v>3881</v>
      </c>
      <c r="R199" t="s">
        <v>603</v>
      </c>
      <c r="S199" t="s">
        <v>3881</v>
      </c>
      <c r="T199" t="s">
        <v>3930</v>
      </c>
      <c r="U199" t="s">
        <v>3930</v>
      </c>
      <c r="V199" t="s">
        <v>3881</v>
      </c>
      <c r="W199" t="s">
        <v>3881</v>
      </c>
      <c r="X199" t="s">
        <v>3881</v>
      </c>
      <c r="Y199" t="s">
        <v>3881</v>
      </c>
      <c r="Z199" t="s">
        <v>135</v>
      </c>
      <c r="AA199" t="s">
        <v>3930</v>
      </c>
      <c r="AB199" t="s">
        <v>136</v>
      </c>
      <c r="AC199" t="s">
        <v>3930</v>
      </c>
      <c r="AD199" t="s">
        <v>3908</v>
      </c>
      <c r="AE199" t="s">
        <v>1279</v>
      </c>
      <c r="AF199" t="s">
        <v>3907</v>
      </c>
      <c r="AG199" t="s">
        <v>137</v>
      </c>
      <c r="AH199" t="s">
        <v>3952</v>
      </c>
      <c r="AI199" t="s">
        <v>1491</v>
      </c>
      <c r="AJ199" t="s">
        <v>138</v>
      </c>
      <c r="AK199" t="s">
        <v>102</v>
      </c>
      <c r="AL199" t="s">
        <v>3930</v>
      </c>
      <c r="AM199" t="s">
        <v>3930</v>
      </c>
      <c r="AN199" t="s">
        <v>3930</v>
      </c>
      <c r="AO199" t="s">
        <v>1725</v>
      </c>
      <c r="AP199" t="s">
        <v>3930</v>
      </c>
      <c r="AQ199" t="s">
        <v>3930</v>
      </c>
      <c r="AR199" t="s">
        <v>701</v>
      </c>
      <c r="AS199" t="s">
        <v>392</v>
      </c>
      <c r="AT199" t="s">
        <v>296</v>
      </c>
    </row>
    <row r="200" spans="1:46">
      <c r="A200" s="1" t="s">
        <v>3762</v>
      </c>
      <c r="B200" s="1" t="s">
        <v>3763</v>
      </c>
      <c r="C200" s="1" t="s">
        <v>3892</v>
      </c>
      <c r="D200" s="1" t="s">
        <v>237</v>
      </c>
      <c r="E200" s="1" t="s">
        <v>296</v>
      </c>
      <c r="F200" s="1" t="s">
        <v>3930</v>
      </c>
      <c r="G200" s="1" t="s">
        <v>3930</v>
      </c>
      <c r="H200" t="s">
        <v>129</v>
      </c>
      <c r="I200" t="s">
        <v>0</v>
      </c>
      <c r="J200" t="s">
        <v>7</v>
      </c>
      <c r="K200" t="s">
        <v>3881</v>
      </c>
      <c r="L200" t="s">
        <v>3881</v>
      </c>
      <c r="M200" t="s">
        <v>3881</v>
      </c>
      <c r="N200" t="s">
        <v>3881</v>
      </c>
      <c r="O200" t="s">
        <v>9</v>
      </c>
      <c r="P200" t="s">
        <v>3881</v>
      </c>
      <c r="Q200" t="s">
        <v>3881</v>
      </c>
      <c r="R200" t="s">
        <v>603</v>
      </c>
      <c r="S200" t="s">
        <v>3881</v>
      </c>
      <c r="T200" t="s">
        <v>3930</v>
      </c>
      <c r="U200" t="s">
        <v>3930</v>
      </c>
      <c r="V200" t="s">
        <v>3881</v>
      </c>
      <c r="W200" t="s">
        <v>3881</v>
      </c>
      <c r="X200" t="s">
        <v>3881</v>
      </c>
      <c r="Y200" t="s">
        <v>3881</v>
      </c>
      <c r="Z200" t="s">
        <v>135</v>
      </c>
      <c r="AA200" t="s">
        <v>3930</v>
      </c>
      <c r="AB200" t="s">
        <v>136</v>
      </c>
      <c r="AC200" t="s">
        <v>3930</v>
      </c>
      <c r="AD200" t="s">
        <v>3908</v>
      </c>
      <c r="AE200" t="s">
        <v>3930</v>
      </c>
      <c r="AF200" t="s">
        <v>3907</v>
      </c>
      <c r="AG200" t="s">
        <v>137</v>
      </c>
      <c r="AH200" t="s">
        <v>3952</v>
      </c>
      <c r="AI200" t="s">
        <v>1491</v>
      </c>
      <c r="AJ200" t="s">
        <v>138</v>
      </c>
      <c r="AK200" t="s">
        <v>102</v>
      </c>
      <c r="AL200" t="s">
        <v>3930</v>
      </c>
      <c r="AM200" t="s">
        <v>3930</v>
      </c>
      <c r="AN200" t="s">
        <v>3930</v>
      </c>
      <c r="AO200" t="s">
        <v>1725</v>
      </c>
      <c r="AP200" t="s">
        <v>3930</v>
      </c>
      <c r="AQ200" t="s">
        <v>3930</v>
      </c>
      <c r="AR200" t="s">
        <v>701</v>
      </c>
      <c r="AS200" t="s">
        <v>392</v>
      </c>
      <c r="AT200" t="s">
        <v>296</v>
      </c>
    </row>
    <row r="201" spans="1:46">
      <c r="A201" s="1" t="s">
        <v>3764</v>
      </c>
      <c r="B201" s="1" t="s">
        <v>3765</v>
      </c>
      <c r="C201" s="1" t="s">
        <v>3890</v>
      </c>
      <c r="D201" s="1" t="s">
        <v>237</v>
      </c>
      <c r="E201" s="1" t="s">
        <v>296</v>
      </c>
      <c r="F201" s="1" t="s">
        <v>3930</v>
      </c>
      <c r="G201" s="1" t="s">
        <v>3930</v>
      </c>
      <c r="H201" t="s">
        <v>129</v>
      </c>
      <c r="I201" t="s">
        <v>0</v>
      </c>
      <c r="J201" t="s">
        <v>7</v>
      </c>
      <c r="K201" t="s">
        <v>3881</v>
      </c>
      <c r="L201" t="s">
        <v>3881</v>
      </c>
      <c r="M201" t="s">
        <v>3881</v>
      </c>
      <c r="N201" t="s">
        <v>3881</v>
      </c>
      <c r="O201" t="s">
        <v>9</v>
      </c>
      <c r="P201" t="s">
        <v>3881</v>
      </c>
      <c r="Q201" t="s">
        <v>3881</v>
      </c>
      <c r="R201" t="s">
        <v>603</v>
      </c>
      <c r="S201" t="s">
        <v>3881</v>
      </c>
      <c r="T201" t="s">
        <v>3930</v>
      </c>
      <c r="U201" t="s">
        <v>3930</v>
      </c>
      <c r="V201" t="s">
        <v>3881</v>
      </c>
      <c r="W201" t="s">
        <v>3881</v>
      </c>
      <c r="X201" t="s">
        <v>3881</v>
      </c>
      <c r="Y201" t="s">
        <v>3881</v>
      </c>
      <c r="Z201" t="s">
        <v>135</v>
      </c>
      <c r="AA201" t="s">
        <v>3930</v>
      </c>
      <c r="AB201" t="s">
        <v>136</v>
      </c>
      <c r="AC201" t="s">
        <v>3930</v>
      </c>
      <c r="AD201" t="s">
        <v>3908</v>
      </c>
      <c r="AE201" t="s">
        <v>1279</v>
      </c>
      <c r="AF201" t="s">
        <v>3907</v>
      </c>
      <c r="AG201" t="s">
        <v>137</v>
      </c>
      <c r="AH201" t="s">
        <v>3952</v>
      </c>
      <c r="AI201" t="s">
        <v>1491</v>
      </c>
      <c r="AJ201" t="s">
        <v>138</v>
      </c>
      <c r="AK201" t="s">
        <v>102</v>
      </c>
      <c r="AL201" t="s">
        <v>3930</v>
      </c>
      <c r="AM201" t="s">
        <v>3930</v>
      </c>
      <c r="AN201" t="s">
        <v>3930</v>
      </c>
      <c r="AO201" t="s">
        <v>1725</v>
      </c>
      <c r="AP201" t="s">
        <v>3930</v>
      </c>
      <c r="AQ201" t="s">
        <v>3930</v>
      </c>
      <c r="AR201" t="s">
        <v>701</v>
      </c>
      <c r="AS201" t="s">
        <v>392</v>
      </c>
      <c r="AT201" t="s">
        <v>296</v>
      </c>
    </row>
    <row r="202" spans="1:46">
      <c r="A202" s="1" t="s">
        <v>3766</v>
      </c>
      <c r="B202" s="1" t="s">
        <v>3767</v>
      </c>
      <c r="C202" s="1" t="s">
        <v>3890</v>
      </c>
      <c r="D202" s="1" t="s">
        <v>237</v>
      </c>
      <c r="E202" s="1" t="s">
        <v>296</v>
      </c>
      <c r="F202" s="1" t="s">
        <v>3930</v>
      </c>
      <c r="G202" s="1" t="s">
        <v>3930</v>
      </c>
      <c r="H202" t="s">
        <v>129</v>
      </c>
      <c r="I202" t="s">
        <v>1</v>
      </c>
      <c r="J202" t="s">
        <v>7</v>
      </c>
      <c r="K202" t="s">
        <v>3881</v>
      </c>
      <c r="L202" t="s">
        <v>3881</v>
      </c>
      <c r="M202" t="s">
        <v>3881</v>
      </c>
      <c r="N202" t="s">
        <v>3881</v>
      </c>
      <c r="O202" t="s">
        <v>9</v>
      </c>
      <c r="P202" t="s">
        <v>3881</v>
      </c>
      <c r="Q202" t="s">
        <v>3881</v>
      </c>
      <c r="R202" t="s">
        <v>603</v>
      </c>
      <c r="S202" t="s">
        <v>3881</v>
      </c>
      <c r="T202" t="s">
        <v>3930</v>
      </c>
      <c r="U202" t="s">
        <v>3930</v>
      </c>
      <c r="V202" t="s">
        <v>3881</v>
      </c>
      <c r="W202" t="s">
        <v>3881</v>
      </c>
      <c r="X202" t="s">
        <v>3881</v>
      </c>
      <c r="Y202" t="s">
        <v>3881</v>
      </c>
      <c r="Z202" t="s">
        <v>135</v>
      </c>
      <c r="AA202" t="s">
        <v>3930</v>
      </c>
      <c r="AB202" t="s">
        <v>136</v>
      </c>
      <c r="AC202" t="s">
        <v>3930</v>
      </c>
      <c r="AD202" t="s">
        <v>3908</v>
      </c>
      <c r="AE202" t="s">
        <v>3930</v>
      </c>
      <c r="AF202" t="s">
        <v>3907</v>
      </c>
      <c r="AG202" t="s">
        <v>137</v>
      </c>
      <c r="AH202" t="s">
        <v>3952</v>
      </c>
      <c r="AI202" t="s">
        <v>1491</v>
      </c>
      <c r="AJ202" t="s">
        <v>138</v>
      </c>
      <c r="AK202" t="s">
        <v>102</v>
      </c>
      <c r="AL202" t="s">
        <v>3930</v>
      </c>
      <c r="AM202" t="s">
        <v>3930</v>
      </c>
      <c r="AN202" t="s">
        <v>3930</v>
      </c>
      <c r="AO202" t="s">
        <v>1725</v>
      </c>
      <c r="AP202" t="s">
        <v>3930</v>
      </c>
      <c r="AQ202" t="s">
        <v>3930</v>
      </c>
      <c r="AR202" t="s">
        <v>701</v>
      </c>
      <c r="AS202" t="s">
        <v>392</v>
      </c>
      <c r="AT202" t="s">
        <v>296</v>
      </c>
    </row>
    <row r="203" spans="1:46">
      <c r="A203" s="1" t="s">
        <v>3768</v>
      </c>
      <c r="B203" s="1" t="s">
        <v>3769</v>
      </c>
      <c r="C203" s="1" t="s">
        <v>3891</v>
      </c>
      <c r="D203" s="1" t="s">
        <v>237</v>
      </c>
      <c r="E203" s="1" t="s">
        <v>296</v>
      </c>
      <c r="F203" s="1" t="s">
        <v>3930</v>
      </c>
      <c r="G203" s="1" t="s">
        <v>3930</v>
      </c>
      <c r="H203" t="s">
        <v>129</v>
      </c>
      <c r="I203" t="s">
        <v>1</v>
      </c>
      <c r="J203" t="s">
        <v>7</v>
      </c>
      <c r="K203" t="s">
        <v>3881</v>
      </c>
      <c r="L203" t="s">
        <v>3881</v>
      </c>
      <c r="M203" t="s">
        <v>3881</v>
      </c>
      <c r="N203" t="s">
        <v>3881</v>
      </c>
      <c r="O203" t="s">
        <v>9</v>
      </c>
      <c r="P203" t="s">
        <v>3881</v>
      </c>
      <c r="Q203" t="s">
        <v>3881</v>
      </c>
      <c r="R203" t="s">
        <v>603</v>
      </c>
      <c r="S203" t="s">
        <v>3881</v>
      </c>
      <c r="T203" t="s">
        <v>3930</v>
      </c>
      <c r="U203" t="s">
        <v>3930</v>
      </c>
      <c r="V203" t="s">
        <v>3881</v>
      </c>
      <c r="W203" t="s">
        <v>3881</v>
      </c>
      <c r="X203" t="s">
        <v>3881</v>
      </c>
      <c r="Y203" t="s">
        <v>3881</v>
      </c>
      <c r="Z203" t="s">
        <v>135</v>
      </c>
      <c r="AA203" t="s">
        <v>3930</v>
      </c>
      <c r="AB203" t="s">
        <v>136</v>
      </c>
      <c r="AC203" t="s">
        <v>3930</v>
      </c>
      <c r="AD203" t="s">
        <v>3908</v>
      </c>
      <c r="AE203" t="s">
        <v>1279</v>
      </c>
      <c r="AF203" t="s">
        <v>3907</v>
      </c>
      <c r="AG203" t="s">
        <v>137</v>
      </c>
      <c r="AH203" t="s">
        <v>3952</v>
      </c>
      <c r="AI203" t="s">
        <v>1491</v>
      </c>
      <c r="AJ203" t="s">
        <v>138</v>
      </c>
      <c r="AK203" t="s">
        <v>102</v>
      </c>
      <c r="AL203" t="s">
        <v>3930</v>
      </c>
      <c r="AM203" t="s">
        <v>3930</v>
      </c>
      <c r="AN203" t="s">
        <v>3930</v>
      </c>
      <c r="AO203" t="s">
        <v>1725</v>
      </c>
      <c r="AP203" t="s">
        <v>3930</v>
      </c>
      <c r="AQ203" t="s">
        <v>3930</v>
      </c>
      <c r="AR203" t="s">
        <v>701</v>
      </c>
      <c r="AS203" t="s">
        <v>392</v>
      </c>
      <c r="AT203" t="s">
        <v>296</v>
      </c>
    </row>
    <row r="204" spans="1:46">
      <c r="A204" s="1" t="s">
        <v>3770</v>
      </c>
      <c r="B204" s="1" t="s">
        <v>3771</v>
      </c>
      <c r="C204" s="1" t="s">
        <v>3891</v>
      </c>
      <c r="D204" s="1" t="s">
        <v>237</v>
      </c>
      <c r="E204" s="1" t="s">
        <v>296</v>
      </c>
      <c r="F204" s="1" t="s">
        <v>3930</v>
      </c>
      <c r="G204" s="1" t="s">
        <v>3930</v>
      </c>
      <c r="H204" t="s">
        <v>129</v>
      </c>
      <c r="I204" t="s">
        <v>1</v>
      </c>
      <c r="J204" t="s">
        <v>7</v>
      </c>
      <c r="K204" t="s">
        <v>3881</v>
      </c>
      <c r="L204" t="s">
        <v>3881</v>
      </c>
      <c r="M204" t="s">
        <v>3881</v>
      </c>
      <c r="N204" t="s">
        <v>3881</v>
      </c>
      <c r="O204" t="s">
        <v>9</v>
      </c>
      <c r="P204" t="s">
        <v>3881</v>
      </c>
      <c r="Q204" t="s">
        <v>3881</v>
      </c>
      <c r="R204" t="s">
        <v>603</v>
      </c>
      <c r="S204" t="s">
        <v>3881</v>
      </c>
      <c r="T204" t="s">
        <v>3930</v>
      </c>
      <c r="U204" t="s">
        <v>3930</v>
      </c>
      <c r="V204" t="s">
        <v>3881</v>
      </c>
      <c r="W204" t="s">
        <v>3881</v>
      </c>
      <c r="X204" t="s">
        <v>3881</v>
      </c>
      <c r="Y204" t="s">
        <v>3881</v>
      </c>
      <c r="Z204" t="s">
        <v>135</v>
      </c>
      <c r="AA204" t="s">
        <v>3930</v>
      </c>
      <c r="AB204" t="s">
        <v>136</v>
      </c>
      <c r="AC204" t="s">
        <v>3930</v>
      </c>
      <c r="AD204" t="s">
        <v>3908</v>
      </c>
      <c r="AE204" t="s">
        <v>3930</v>
      </c>
      <c r="AF204" t="s">
        <v>3907</v>
      </c>
      <c r="AG204" t="s">
        <v>137</v>
      </c>
      <c r="AH204" t="s">
        <v>3952</v>
      </c>
      <c r="AI204" t="s">
        <v>1491</v>
      </c>
      <c r="AJ204" t="s">
        <v>138</v>
      </c>
      <c r="AK204" t="s">
        <v>102</v>
      </c>
      <c r="AL204" t="s">
        <v>3930</v>
      </c>
      <c r="AM204" t="s">
        <v>3930</v>
      </c>
      <c r="AN204" t="s">
        <v>3930</v>
      </c>
      <c r="AO204" t="s">
        <v>1725</v>
      </c>
      <c r="AP204" t="s">
        <v>3930</v>
      </c>
      <c r="AQ204" t="s">
        <v>3930</v>
      </c>
      <c r="AR204" t="s">
        <v>701</v>
      </c>
      <c r="AS204" t="s">
        <v>392</v>
      </c>
      <c r="AT204" t="s">
        <v>296</v>
      </c>
    </row>
    <row r="205" spans="1:46">
      <c r="A205" s="1" t="s">
        <v>3772</v>
      </c>
      <c r="B205" s="1" t="s">
        <v>3773</v>
      </c>
      <c r="C205" s="1" t="s">
        <v>3888</v>
      </c>
      <c r="D205" s="1" t="s">
        <v>237</v>
      </c>
      <c r="E205" s="1" t="s">
        <v>296</v>
      </c>
      <c r="F205" s="1" t="s">
        <v>3930</v>
      </c>
      <c r="G205" s="1" t="s">
        <v>3930</v>
      </c>
      <c r="H205" t="s">
        <v>129</v>
      </c>
      <c r="I205" t="s">
        <v>0</v>
      </c>
      <c r="J205" t="s">
        <v>7</v>
      </c>
      <c r="K205" t="s">
        <v>3881</v>
      </c>
      <c r="L205" t="s">
        <v>3881</v>
      </c>
      <c r="M205" t="s">
        <v>3881</v>
      </c>
      <c r="N205" t="s">
        <v>3881</v>
      </c>
      <c r="O205" t="s">
        <v>9</v>
      </c>
      <c r="P205" t="s">
        <v>3881</v>
      </c>
      <c r="Q205" t="s">
        <v>3881</v>
      </c>
      <c r="R205" t="s">
        <v>603</v>
      </c>
      <c r="S205" t="s">
        <v>3881</v>
      </c>
      <c r="T205" t="s">
        <v>3930</v>
      </c>
      <c r="U205" t="s">
        <v>3930</v>
      </c>
      <c r="V205" t="s">
        <v>3881</v>
      </c>
      <c r="W205" t="s">
        <v>3881</v>
      </c>
      <c r="X205" t="s">
        <v>3881</v>
      </c>
      <c r="Y205" t="s">
        <v>3881</v>
      </c>
      <c r="Z205" t="s">
        <v>135</v>
      </c>
      <c r="AA205" t="s">
        <v>3930</v>
      </c>
      <c r="AB205" t="s">
        <v>136</v>
      </c>
      <c r="AC205" t="s">
        <v>3930</v>
      </c>
      <c r="AD205" t="s">
        <v>3908</v>
      </c>
      <c r="AE205" t="s">
        <v>1279</v>
      </c>
      <c r="AF205" t="s">
        <v>3907</v>
      </c>
      <c r="AG205" t="s">
        <v>137</v>
      </c>
      <c r="AH205" t="s">
        <v>3952</v>
      </c>
      <c r="AI205" t="s">
        <v>1489</v>
      </c>
      <c r="AJ205" t="s">
        <v>138</v>
      </c>
      <c r="AK205" t="s">
        <v>102</v>
      </c>
      <c r="AL205" t="s">
        <v>3930</v>
      </c>
      <c r="AM205" t="s">
        <v>3930</v>
      </c>
      <c r="AN205" t="s">
        <v>3930</v>
      </c>
      <c r="AO205" t="s">
        <v>1725</v>
      </c>
      <c r="AP205" t="s">
        <v>3930</v>
      </c>
      <c r="AQ205" t="s">
        <v>3930</v>
      </c>
      <c r="AR205" t="s">
        <v>701</v>
      </c>
      <c r="AS205" t="s">
        <v>392</v>
      </c>
      <c r="AT205" t="s">
        <v>296</v>
      </c>
    </row>
    <row r="206" spans="1:46">
      <c r="A206" s="1" t="s">
        <v>3774</v>
      </c>
      <c r="B206" s="1" t="s">
        <v>3775</v>
      </c>
      <c r="C206" s="1" t="s">
        <v>3888</v>
      </c>
      <c r="D206" s="1" t="s">
        <v>237</v>
      </c>
      <c r="E206" s="1" t="s">
        <v>296</v>
      </c>
      <c r="F206" s="1" t="s">
        <v>3930</v>
      </c>
      <c r="G206" s="1" t="s">
        <v>3930</v>
      </c>
      <c r="H206" t="s">
        <v>129</v>
      </c>
      <c r="I206" t="s">
        <v>0</v>
      </c>
      <c r="J206" t="s">
        <v>7</v>
      </c>
      <c r="K206" t="s">
        <v>3881</v>
      </c>
      <c r="L206" t="s">
        <v>3881</v>
      </c>
      <c r="M206" t="s">
        <v>3881</v>
      </c>
      <c r="N206" t="s">
        <v>3881</v>
      </c>
      <c r="O206" t="s">
        <v>9</v>
      </c>
      <c r="P206" t="s">
        <v>3881</v>
      </c>
      <c r="Q206" t="s">
        <v>3881</v>
      </c>
      <c r="R206" t="s">
        <v>603</v>
      </c>
      <c r="S206" t="s">
        <v>3881</v>
      </c>
      <c r="T206" t="s">
        <v>3930</v>
      </c>
      <c r="U206" t="s">
        <v>3930</v>
      </c>
      <c r="V206" t="s">
        <v>3881</v>
      </c>
      <c r="W206" t="s">
        <v>3881</v>
      </c>
      <c r="X206" t="s">
        <v>3881</v>
      </c>
      <c r="Y206" t="s">
        <v>3881</v>
      </c>
      <c r="Z206" t="s">
        <v>135</v>
      </c>
      <c r="AA206" t="s">
        <v>3930</v>
      </c>
      <c r="AB206" t="s">
        <v>136</v>
      </c>
      <c r="AC206" t="s">
        <v>3930</v>
      </c>
      <c r="AD206" t="s">
        <v>3908</v>
      </c>
      <c r="AE206" t="s">
        <v>3930</v>
      </c>
      <c r="AF206" t="s">
        <v>3907</v>
      </c>
      <c r="AG206" t="s">
        <v>137</v>
      </c>
      <c r="AH206" t="s">
        <v>3952</v>
      </c>
      <c r="AI206" t="s">
        <v>1489</v>
      </c>
      <c r="AJ206" t="s">
        <v>138</v>
      </c>
      <c r="AK206" t="s">
        <v>67</v>
      </c>
      <c r="AL206" t="s">
        <v>3930</v>
      </c>
      <c r="AM206" t="s">
        <v>3930</v>
      </c>
      <c r="AN206" t="s">
        <v>3930</v>
      </c>
      <c r="AO206" t="s">
        <v>1725</v>
      </c>
      <c r="AP206" t="s">
        <v>3930</v>
      </c>
      <c r="AQ206" t="s">
        <v>3930</v>
      </c>
      <c r="AR206" t="s">
        <v>701</v>
      </c>
      <c r="AS206" t="s">
        <v>392</v>
      </c>
      <c r="AT206" t="s">
        <v>296</v>
      </c>
    </row>
    <row r="207" spans="1:46">
      <c r="A207" s="1" t="s">
        <v>3776</v>
      </c>
      <c r="B207" s="1" t="s">
        <v>3777</v>
      </c>
      <c r="C207" s="1" t="s">
        <v>3892</v>
      </c>
      <c r="D207" s="1" t="s">
        <v>237</v>
      </c>
      <c r="E207" s="1" t="s">
        <v>296</v>
      </c>
      <c r="F207" s="1" t="s">
        <v>3930</v>
      </c>
      <c r="G207" s="1" t="s">
        <v>3930</v>
      </c>
      <c r="H207" t="s">
        <v>129</v>
      </c>
      <c r="I207" t="s">
        <v>0</v>
      </c>
      <c r="J207" t="s">
        <v>7</v>
      </c>
      <c r="K207" t="s">
        <v>3881</v>
      </c>
      <c r="L207" t="s">
        <v>3881</v>
      </c>
      <c r="M207" t="s">
        <v>3881</v>
      </c>
      <c r="N207" t="s">
        <v>3881</v>
      </c>
      <c r="O207" t="s">
        <v>9</v>
      </c>
      <c r="P207" t="s">
        <v>3881</v>
      </c>
      <c r="Q207" t="s">
        <v>3881</v>
      </c>
      <c r="R207" t="s">
        <v>603</v>
      </c>
      <c r="S207" t="s">
        <v>3881</v>
      </c>
      <c r="T207" t="s">
        <v>3930</v>
      </c>
      <c r="U207" t="s">
        <v>3930</v>
      </c>
      <c r="V207" t="s">
        <v>3881</v>
      </c>
      <c r="W207" t="s">
        <v>3881</v>
      </c>
      <c r="X207" t="s">
        <v>3881</v>
      </c>
      <c r="Y207" t="s">
        <v>3881</v>
      </c>
      <c r="Z207" t="s">
        <v>135</v>
      </c>
      <c r="AA207" t="s">
        <v>3930</v>
      </c>
      <c r="AB207" t="s">
        <v>136</v>
      </c>
      <c r="AC207" t="s">
        <v>3930</v>
      </c>
      <c r="AD207" t="s">
        <v>3908</v>
      </c>
      <c r="AE207" t="s">
        <v>1279</v>
      </c>
      <c r="AF207" t="s">
        <v>3907</v>
      </c>
      <c r="AG207" t="s">
        <v>137</v>
      </c>
      <c r="AH207" t="s">
        <v>3952</v>
      </c>
      <c r="AI207" t="s">
        <v>1489</v>
      </c>
      <c r="AJ207" t="s">
        <v>138</v>
      </c>
      <c r="AK207" t="s">
        <v>102</v>
      </c>
      <c r="AL207" t="s">
        <v>3930</v>
      </c>
      <c r="AM207" t="s">
        <v>3930</v>
      </c>
      <c r="AN207" t="s">
        <v>3930</v>
      </c>
      <c r="AO207" t="s">
        <v>1725</v>
      </c>
      <c r="AP207" t="s">
        <v>3930</v>
      </c>
      <c r="AQ207" t="s">
        <v>3930</v>
      </c>
      <c r="AR207" t="s">
        <v>701</v>
      </c>
      <c r="AS207" t="s">
        <v>392</v>
      </c>
      <c r="AT207" t="s">
        <v>296</v>
      </c>
    </row>
    <row r="208" spans="1:46">
      <c r="A208" s="1" t="s">
        <v>3778</v>
      </c>
      <c r="B208" s="1" t="s">
        <v>3779</v>
      </c>
      <c r="C208" s="1" t="s">
        <v>3892</v>
      </c>
      <c r="D208" s="1" t="s">
        <v>237</v>
      </c>
      <c r="E208" s="1" t="s">
        <v>296</v>
      </c>
      <c r="F208" s="1" t="s">
        <v>3930</v>
      </c>
      <c r="G208" s="1" t="s">
        <v>3930</v>
      </c>
      <c r="H208" t="s">
        <v>129</v>
      </c>
      <c r="I208" t="s">
        <v>0</v>
      </c>
      <c r="J208" t="s">
        <v>7</v>
      </c>
      <c r="K208" t="s">
        <v>3881</v>
      </c>
      <c r="L208" t="s">
        <v>3881</v>
      </c>
      <c r="M208" t="s">
        <v>3881</v>
      </c>
      <c r="N208" t="s">
        <v>3881</v>
      </c>
      <c r="O208" t="s">
        <v>9</v>
      </c>
      <c r="P208" t="s">
        <v>3881</v>
      </c>
      <c r="Q208" t="s">
        <v>3881</v>
      </c>
      <c r="R208" t="s">
        <v>603</v>
      </c>
      <c r="S208" t="s">
        <v>3881</v>
      </c>
      <c r="T208" t="s">
        <v>3930</v>
      </c>
      <c r="U208" t="s">
        <v>3930</v>
      </c>
      <c r="V208" t="s">
        <v>3881</v>
      </c>
      <c r="W208" t="s">
        <v>3881</v>
      </c>
      <c r="X208" t="s">
        <v>3881</v>
      </c>
      <c r="Y208" t="s">
        <v>3881</v>
      </c>
      <c r="Z208" t="s">
        <v>135</v>
      </c>
      <c r="AA208" t="s">
        <v>3930</v>
      </c>
      <c r="AB208" t="s">
        <v>136</v>
      </c>
      <c r="AC208" t="s">
        <v>3930</v>
      </c>
      <c r="AD208" t="s">
        <v>3908</v>
      </c>
      <c r="AE208" t="s">
        <v>3930</v>
      </c>
      <c r="AF208" t="s">
        <v>3907</v>
      </c>
      <c r="AG208" t="s">
        <v>137</v>
      </c>
      <c r="AH208" t="s">
        <v>3952</v>
      </c>
      <c r="AI208" t="s">
        <v>1489</v>
      </c>
      <c r="AJ208" t="s">
        <v>138</v>
      </c>
      <c r="AK208" t="s">
        <v>67</v>
      </c>
      <c r="AL208" t="s">
        <v>3930</v>
      </c>
      <c r="AM208" t="s">
        <v>3930</v>
      </c>
      <c r="AN208" t="s">
        <v>3930</v>
      </c>
      <c r="AO208" t="s">
        <v>1725</v>
      </c>
      <c r="AP208" t="s">
        <v>3930</v>
      </c>
      <c r="AQ208" t="s">
        <v>3930</v>
      </c>
      <c r="AR208" t="s">
        <v>701</v>
      </c>
      <c r="AS208" t="s">
        <v>392</v>
      </c>
      <c r="AT208" t="s">
        <v>296</v>
      </c>
    </row>
    <row r="209" spans="1:46">
      <c r="A209" s="1" t="s">
        <v>3780</v>
      </c>
      <c r="B209" s="1" t="s">
        <v>3781</v>
      </c>
      <c r="C209" s="1" t="s">
        <v>3890</v>
      </c>
      <c r="D209" s="1" t="s">
        <v>237</v>
      </c>
      <c r="E209" s="1" t="s">
        <v>296</v>
      </c>
      <c r="F209" s="1" t="s">
        <v>3930</v>
      </c>
      <c r="G209" s="1" t="s">
        <v>3930</v>
      </c>
      <c r="H209" t="s">
        <v>129</v>
      </c>
      <c r="I209" t="s">
        <v>1</v>
      </c>
      <c r="J209" t="s">
        <v>7</v>
      </c>
      <c r="K209" t="s">
        <v>3881</v>
      </c>
      <c r="L209" t="s">
        <v>3881</v>
      </c>
      <c r="M209" t="s">
        <v>3881</v>
      </c>
      <c r="N209" t="s">
        <v>3881</v>
      </c>
      <c r="O209" t="s">
        <v>9</v>
      </c>
      <c r="P209" t="s">
        <v>3881</v>
      </c>
      <c r="Q209" t="s">
        <v>3881</v>
      </c>
      <c r="R209" t="s">
        <v>603</v>
      </c>
      <c r="S209" t="s">
        <v>3881</v>
      </c>
      <c r="T209" t="s">
        <v>3930</v>
      </c>
      <c r="U209" t="s">
        <v>3930</v>
      </c>
      <c r="V209" t="s">
        <v>3881</v>
      </c>
      <c r="W209" t="s">
        <v>3881</v>
      </c>
      <c r="X209" t="s">
        <v>3881</v>
      </c>
      <c r="Y209" t="s">
        <v>3881</v>
      </c>
      <c r="Z209" t="s">
        <v>135</v>
      </c>
      <c r="AA209" t="s">
        <v>3930</v>
      </c>
      <c r="AB209" t="s">
        <v>136</v>
      </c>
      <c r="AC209" t="s">
        <v>3930</v>
      </c>
      <c r="AD209" t="s">
        <v>3908</v>
      </c>
      <c r="AE209" t="s">
        <v>1279</v>
      </c>
      <c r="AF209" t="s">
        <v>3907</v>
      </c>
      <c r="AG209" t="s">
        <v>137</v>
      </c>
      <c r="AH209" t="s">
        <v>3952</v>
      </c>
      <c r="AI209" t="s">
        <v>1489</v>
      </c>
      <c r="AJ209" t="s">
        <v>138</v>
      </c>
      <c r="AK209" t="s">
        <v>102</v>
      </c>
      <c r="AL209" t="s">
        <v>3930</v>
      </c>
      <c r="AM209" t="s">
        <v>3930</v>
      </c>
      <c r="AN209" t="s">
        <v>3930</v>
      </c>
      <c r="AO209" t="s">
        <v>1725</v>
      </c>
      <c r="AP209" t="s">
        <v>3930</v>
      </c>
      <c r="AQ209" t="s">
        <v>3930</v>
      </c>
      <c r="AR209" t="s">
        <v>701</v>
      </c>
      <c r="AS209" t="s">
        <v>392</v>
      </c>
      <c r="AT209" t="s">
        <v>296</v>
      </c>
    </row>
    <row r="210" spans="1:46">
      <c r="A210" s="1" t="s">
        <v>3782</v>
      </c>
      <c r="B210" s="1" t="s">
        <v>3783</v>
      </c>
      <c r="C210" s="1" t="s">
        <v>3890</v>
      </c>
      <c r="D210" s="1" t="s">
        <v>237</v>
      </c>
      <c r="E210" s="1" t="s">
        <v>296</v>
      </c>
      <c r="F210" s="1" t="s">
        <v>3930</v>
      </c>
      <c r="G210" s="1" t="s">
        <v>3930</v>
      </c>
      <c r="H210" t="s">
        <v>129</v>
      </c>
      <c r="I210" t="s">
        <v>1</v>
      </c>
      <c r="J210" t="s">
        <v>7</v>
      </c>
      <c r="K210" t="s">
        <v>3881</v>
      </c>
      <c r="L210" t="s">
        <v>3881</v>
      </c>
      <c r="M210" t="s">
        <v>3881</v>
      </c>
      <c r="N210" t="s">
        <v>3881</v>
      </c>
      <c r="O210" t="s">
        <v>9</v>
      </c>
      <c r="P210" t="s">
        <v>3881</v>
      </c>
      <c r="Q210" t="s">
        <v>3881</v>
      </c>
      <c r="R210" t="s">
        <v>603</v>
      </c>
      <c r="S210" t="s">
        <v>3881</v>
      </c>
      <c r="T210" t="s">
        <v>3930</v>
      </c>
      <c r="U210" t="s">
        <v>3930</v>
      </c>
      <c r="V210" t="s">
        <v>3881</v>
      </c>
      <c r="W210" t="s">
        <v>3881</v>
      </c>
      <c r="X210" t="s">
        <v>3881</v>
      </c>
      <c r="Y210" t="s">
        <v>3881</v>
      </c>
      <c r="Z210" t="s">
        <v>135</v>
      </c>
      <c r="AA210" t="s">
        <v>3930</v>
      </c>
      <c r="AB210" t="s">
        <v>136</v>
      </c>
      <c r="AC210" t="s">
        <v>3930</v>
      </c>
      <c r="AD210" t="s">
        <v>3908</v>
      </c>
      <c r="AE210" t="s">
        <v>3930</v>
      </c>
      <c r="AF210" t="s">
        <v>3907</v>
      </c>
      <c r="AG210" t="s">
        <v>137</v>
      </c>
      <c r="AH210" t="s">
        <v>3952</v>
      </c>
      <c r="AI210" t="s">
        <v>1489</v>
      </c>
      <c r="AJ210" t="s">
        <v>138</v>
      </c>
      <c r="AK210" t="s">
        <v>67</v>
      </c>
      <c r="AL210" t="s">
        <v>3930</v>
      </c>
      <c r="AM210" t="s">
        <v>3930</v>
      </c>
      <c r="AN210" t="s">
        <v>3930</v>
      </c>
      <c r="AO210" t="s">
        <v>1725</v>
      </c>
      <c r="AP210" t="s">
        <v>3930</v>
      </c>
      <c r="AQ210" t="s">
        <v>3930</v>
      </c>
      <c r="AR210" t="s">
        <v>701</v>
      </c>
      <c r="AS210" t="s">
        <v>392</v>
      </c>
      <c r="AT210" t="s">
        <v>296</v>
      </c>
    </row>
    <row r="211" spans="1:46">
      <c r="A211" s="1" t="s">
        <v>3737</v>
      </c>
      <c r="B211" s="1" t="s">
        <v>3738</v>
      </c>
      <c r="C211" s="1" t="s">
        <v>3892</v>
      </c>
      <c r="D211" s="1" t="s">
        <v>237</v>
      </c>
      <c r="E211" s="1" t="s">
        <v>296</v>
      </c>
      <c r="F211" s="1" t="s">
        <v>3930</v>
      </c>
      <c r="G211" s="1" t="s">
        <v>3930</v>
      </c>
      <c r="H211" t="s">
        <v>129</v>
      </c>
      <c r="I211" t="s">
        <v>2</v>
      </c>
      <c r="J211" t="s">
        <v>7</v>
      </c>
      <c r="K211" t="s">
        <v>3881</v>
      </c>
      <c r="L211" t="s">
        <v>3881</v>
      </c>
      <c r="M211" t="s">
        <v>3881</v>
      </c>
      <c r="N211" t="s">
        <v>3881</v>
      </c>
      <c r="O211" t="s">
        <v>8</v>
      </c>
      <c r="P211" t="s">
        <v>3881</v>
      </c>
      <c r="Q211" t="s">
        <v>3881</v>
      </c>
      <c r="R211" t="s">
        <v>603</v>
      </c>
      <c r="S211" t="s">
        <v>3881</v>
      </c>
      <c r="T211" t="s">
        <v>297</v>
      </c>
      <c r="U211" t="s">
        <v>298</v>
      </c>
      <c r="V211" t="s">
        <v>3881</v>
      </c>
      <c r="W211" t="s">
        <v>3881</v>
      </c>
      <c r="X211" t="s">
        <v>3881</v>
      </c>
      <c r="Y211" t="s">
        <v>3881</v>
      </c>
      <c r="Z211" t="s">
        <v>135</v>
      </c>
      <c r="AA211" t="s">
        <v>3930</v>
      </c>
      <c r="AB211" t="s">
        <v>136</v>
      </c>
      <c r="AC211" t="s">
        <v>3930</v>
      </c>
      <c r="AD211" t="s">
        <v>3908</v>
      </c>
      <c r="AE211" t="s">
        <v>4</v>
      </c>
      <c r="AF211" t="s">
        <v>3907</v>
      </c>
      <c r="AG211" t="s">
        <v>137</v>
      </c>
      <c r="AH211" t="s">
        <v>3952</v>
      </c>
      <c r="AI211" t="s">
        <v>1489</v>
      </c>
      <c r="AJ211" t="s">
        <v>138</v>
      </c>
      <c r="AK211" t="s">
        <v>102</v>
      </c>
      <c r="AL211" t="s">
        <v>1651</v>
      </c>
      <c r="AM211" t="s">
        <v>1645</v>
      </c>
      <c r="AN211" t="s">
        <v>69</v>
      </c>
      <c r="AO211" t="s">
        <v>187</v>
      </c>
      <c r="AP211" t="s">
        <v>3930</v>
      </c>
      <c r="AQ211" t="s">
        <v>3930</v>
      </c>
      <c r="AR211" t="s">
        <v>701</v>
      </c>
      <c r="AS211" t="s">
        <v>392</v>
      </c>
      <c r="AT211" t="s">
        <v>296</v>
      </c>
    </row>
    <row r="212" spans="1:46">
      <c r="A212" s="1" t="s">
        <v>3739</v>
      </c>
      <c r="B212" s="1" t="s">
        <v>3740</v>
      </c>
      <c r="C212" s="1" t="s">
        <v>3892</v>
      </c>
      <c r="D212" s="1" t="s">
        <v>237</v>
      </c>
      <c r="E212" s="1" t="s">
        <v>296</v>
      </c>
      <c r="F212" s="1" t="s">
        <v>3930</v>
      </c>
      <c r="G212" s="1" t="s">
        <v>3930</v>
      </c>
      <c r="H212" t="s">
        <v>129</v>
      </c>
      <c r="I212" t="s">
        <v>2</v>
      </c>
      <c r="J212" t="s">
        <v>7</v>
      </c>
      <c r="K212" t="s">
        <v>3881</v>
      </c>
      <c r="L212" t="s">
        <v>3881</v>
      </c>
      <c r="M212" t="s">
        <v>3881</v>
      </c>
      <c r="N212" t="s">
        <v>3881</v>
      </c>
      <c r="O212" t="s">
        <v>3930</v>
      </c>
      <c r="P212" t="s">
        <v>3881</v>
      </c>
      <c r="Q212" t="s">
        <v>3881</v>
      </c>
      <c r="R212" t="s">
        <v>603</v>
      </c>
      <c r="S212" t="s">
        <v>3881</v>
      </c>
      <c r="T212" t="s">
        <v>297</v>
      </c>
      <c r="U212" t="s">
        <v>298</v>
      </c>
      <c r="V212" t="s">
        <v>3881</v>
      </c>
      <c r="W212" t="s">
        <v>3881</v>
      </c>
      <c r="X212" t="s">
        <v>3881</v>
      </c>
      <c r="Y212" t="s">
        <v>3881</v>
      </c>
      <c r="Z212" t="s">
        <v>135</v>
      </c>
      <c r="AA212" t="s">
        <v>3930</v>
      </c>
      <c r="AB212" t="s">
        <v>136</v>
      </c>
      <c r="AC212" t="s">
        <v>3930</v>
      </c>
      <c r="AD212" t="s">
        <v>3908</v>
      </c>
      <c r="AE212" t="s">
        <v>24</v>
      </c>
      <c r="AF212" t="s">
        <v>3882</v>
      </c>
      <c r="AG212" t="s">
        <v>137</v>
      </c>
      <c r="AH212" t="s">
        <v>3952</v>
      </c>
      <c r="AI212" t="s">
        <v>221</v>
      </c>
      <c r="AJ212" t="s">
        <v>138</v>
      </c>
      <c r="AK212" t="s">
        <v>102</v>
      </c>
      <c r="AL212" t="s">
        <v>1651</v>
      </c>
      <c r="AM212" t="s">
        <v>1645</v>
      </c>
      <c r="AN212" t="s">
        <v>69</v>
      </c>
      <c r="AO212" t="s">
        <v>187</v>
      </c>
      <c r="AP212" t="s">
        <v>3930</v>
      </c>
      <c r="AQ212" t="s">
        <v>3930</v>
      </c>
      <c r="AR212" t="s">
        <v>701</v>
      </c>
      <c r="AS212" t="s">
        <v>392</v>
      </c>
      <c r="AT212" t="s">
        <v>296</v>
      </c>
    </row>
    <row r="213" spans="1:46">
      <c r="A213" s="1" t="s">
        <v>3741</v>
      </c>
      <c r="B213" s="1" t="s">
        <v>3742</v>
      </c>
      <c r="C213" s="1" t="s">
        <v>3890</v>
      </c>
      <c r="D213" s="1" t="s">
        <v>237</v>
      </c>
      <c r="E213" s="1" t="s">
        <v>296</v>
      </c>
      <c r="F213" s="1" t="s">
        <v>3930</v>
      </c>
      <c r="G213" s="1" t="s">
        <v>3930</v>
      </c>
      <c r="H213" t="s">
        <v>129</v>
      </c>
      <c r="I213" t="s">
        <v>2</v>
      </c>
      <c r="J213" t="s">
        <v>7</v>
      </c>
      <c r="K213" t="s">
        <v>3881</v>
      </c>
      <c r="L213" t="s">
        <v>3881</v>
      </c>
      <c r="M213" t="s">
        <v>3881</v>
      </c>
      <c r="N213" t="s">
        <v>3881</v>
      </c>
      <c r="O213" t="s">
        <v>8</v>
      </c>
      <c r="P213" t="s">
        <v>3881</v>
      </c>
      <c r="Q213" t="s">
        <v>3881</v>
      </c>
      <c r="R213" t="s">
        <v>603</v>
      </c>
      <c r="S213" t="s">
        <v>3881</v>
      </c>
      <c r="T213" t="s">
        <v>297</v>
      </c>
      <c r="U213" t="s">
        <v>298</v>
      </c>
      <c r="V213" t="s">
        <v>3881</v>
      </c>
      <c r="W213" t="s">
        <v>3881</v>
      </c>
      <c r="X213" t="s">
        <v>3881</v>
      </c>
      <c r="Y213" t="s">
        <v>3881</v>
      </c>
      <c r="Z213" t="s">
        <v>135</v>
      </c>
      <c r="AA213" t="s">
        <v>3930</v>
      </c>
      <c r="AB213" t="s">
        <v>136</v>
      </c>
      <c r="AC213" t="s">
        <v>3930</v>
      </c>
      <c r="AD213" t="s">
        <v>3908</v>
      </c>
      <c r="AE213" t="s">
        <v>4</v>
      </c>
      <c r="AF213" t="s">
        <v>3907</v>
      </c>
      <c r="AG213" t="s">
        <v>137</v>
      </c>
      <c r="AH213" t="s">
        <v>3952</v>
      </c>
      <c r="AI213" t="s">
        <v>1489</v>
      </c>
      <c r="AJ213" t="s">
        <v>138</v>
      </c>
      <c r="AK213" t="s">
        <v>102</v>
      </c>
      <c r="AL213" t="s">
        <v>1651</v>
      </c>
      <c r="AM213" t="s">
        <v>1645</v>
      </c>
      <c r="AN213" t="s">
        <v>69</v>
      </c>
      <c r="AO213" t="s">
        <v>187</v>
      </c>
      <c r="AP213" t="s">
        <v>3930</v>
      </c>
      <c r="AQ213" t="s">
        <v>3930</v>
      </c>
      <c r="AR213" t="s">
        <v>701</v>
      </c>
      <c r="AS213" t="s">
        <v>392</v>
      </c>
      <c r="AT213" t="s">
        <v>296</v>
      </c>
    </row>
    <row r="214" spans="1:46">
      <c r="A214" s="1" t="s">
        <v>3743</v>
      </c>
      <c r="B214" s="1" t="s">
        <v>3744</v>
      </c>
      <c r="C214" s="1" t="s">
        <v>3890</v>
      </c>
      <c r="D214" s="1" t="s">
        <v>237</v>
      </c>
      <c r="E214" s="1" t="s">
        <v>296</v>
      </c>
      <c r="F214" s="1" t="s">
        <v>3930</v>
      </c>
      <c r="G214" s="1" t="s">
        <v>3930</v>
      </c>
      <c r="H214" t="s">
        <v>129</v>
      </c>
      <c r="I214" t="s">
        <v>2</v>
      </c>
      <c r="J214" t="s">
        <v>7</v>
      </c>
      <c r="K214" t="s">
        <v>3881</v>
      </c>
      <c r="L214" t="s">
        <v>3881</v>
      </c>
      <c r="M214" t="s">
        <v>3881</v>
      </c>
      <c r="N214" t="s">
        <v>3881</v>
      </c>
      <c r="O214" t="s">
        <v>3930</v>
      </c>
      <c r="P214" t="s">
        <v>3881</v>
      </c>
      <c r="Q214" t="s">
        <v>3881</v>
      </c>
      <c r="R214" t="s">
        <v>603</v>
      </c>
      <c r="S214" t="s">
        <v>3881</v>
      </c>
      <c r="T214" t="s">
        <v>297</v>
      </c>
      <c r="U214" t="s">
        <v>298</v>
      </c>
      <c r="V214" t="s">
        <v>3881</v>
      </c>
      <c r="W214" t="s">
        <v>3881</v>
      </c>
      <c r="X214" t="s">
        <v>3881</v>
      </c>
      <c r="Y214" t="s">
        <v>3881</v>
      </c>
      <c r="Z214" t="s">
        <v>135</v>
      </c>
      <c r="AA214" t="s">
        <v>3930</v>
      </c>
      <c r="AB214" t="s">
        <v>136</v>
      </c>
      <c r="AC214" t="s">
        <v>3930</v>
      </c>
      <c r="AD214" t="s">
        <v>3908</v>
      </c>
      <c r="AE214" t="s">
        <v>24</v>
      </c>
      <c r="AF214" t="s">
        <v>3882</v>
      </c>
      <c r="AG214" t="s">
        <v>137</v>
      </c>
      <c r="AH214" t="s">
        <v>3952</v>
      </c>
      <c r="AI214" t="s">
        <v>221</v>
      </c>
      <c r="AJ214" t="s">
        <v>138</v>
      </c>
      <c r="AK214" t="s">
        <v>102</v>
      </c>
      <c r="AL214" t="s">
        <v>1651</v>
      </c>
      <c r="AM214" t="s">
        <v>1645</v>
      </c>
      <c r="AN214" t="s">
        <v>69</v>
      </c>
      <c r="AO214" t="s">
        <v>187</v>
      </c>
      <c r="AP214" t="s">
        <v>3930</v>
      </c>
      <c r="AQ214" t="s">
        <v>3930</v>
      </c>
      <c r="AR214" t="s">
        <v>701</v>
      </c>
      <c r="AS214" t="s">
        <v>392</v>
      </c>
      <c r="AT214" t="s">
        <v>296</v>
      </c>
    </row>
    <row r="215" spans="1:46">
      <c r="A215" s="1" t="s">
        <v>3745</v>
      </c>
      <c r="B215" s="1" t="s">
        <v>3746</v>
      </c>
      <c r="C215" s="1" t="s">
        <v>3891</v>
      </c>
      <c r="D215" s="1" t="s">
        <v>237</v>
      </c>
      <c r="E215" s="1" t="s">
        <v>296</v>
      </c>
      <c r="F215" s="1" t="s">
        <v>3930</v>
      </c>
      <c r="G215" s="1" t="s">
        <v>3930</v>
      </c>
      <c r="H215" t="s">
        <v>129</v>
      </c>
      <c r="I215" t="s">
        <v>2</v>
      </c>
      <c r="J215" t="s">
        <v>7</v>
      </c>
      <c r="K215" t="s">
        <v>3881</v>
      </c>
      <c r="L215" t="s">
        <v>3881</v>
      </c>
      <c r="M215" t="s">
        <v>3881</v>
      </c>
      <c r="N215" t="s">
        <v>3881</v>
      </c>
      <c r="O215" t="s">
        <v>8</v>
      </c>
      <c r="P215" t="s">
        <v>3881</v>
      </c>
      <c r="Q215" t="s">
        <v>3881</v>
      </c>
      <c r="R215" t="s">
        <v>603</v>
      </c>
      <c r="S215" t="s">
        <v>3881</v>
      </c>
      <c r="T215" t="s">
        <v>297</v>
      </c>
      <c r="U215" t="s">
        <v>298</v>
      </c>
      <c r="V215" t="s">
        <v>3881</v>
      </c>
      <c r="W215" t="s">
        <v>3881</v>
      </c>
      <c r="X215" t="s">
        <v>3881</v>
      </c>
      <c r="Y215" t="s">
        <v>3881</v>
      </c>
      <c r="Z215" t="s">
        <v>135</v>
      </c>
      <c r="AA215" t="s">
        <v>3930</v>
      </c>
      <c r="AB215" t="s">
        <v>136</v>
      </c>
      <c r="AC215" t="s">
        <v>3930</v>
      </c>
      <c r="AD215" t="s">
        <v>3908</v>
      </c>
      <c r="AE215" t="s">
        <v>4</v>
      </c>
      <c r="AF215" t="s">
        <v>3907</v>
      </c>
      <c r="AG215" t="s">
        <v>137</v>
      </c>
      <c r="AH215" t="s">
        <v>3952</v>
      </c>
      <c r="AI215" t="s">
        <v>1489</v>
      </c>
      <c r="AJ215" t="s">
        <v>138</v>
      </c>
      <c r="AK215" t="s">
        <v>102</v>
      </c>
      <c r="AL215" t="s">
        <v>1651</v>
      </c>
      <c r="AM215" t="s">
        <v>1645</v>
      </c>
      <c r="AN215" t="s">
        <v>69</v>
      </c>
      <c r="AO215" t="s">
        <v>187</v>
      </c>
      <c r="AP215" t="s">
        <v>3930</v>
      </c>
      <c r="AQ215" t="s">
        <v>3930</v>
      </c>
      <c r="AR215" t="s">
        <v>701</v>
      </c>
      <c r="AS215" t="s">
        <v>392</v>
      </c>
      <c r="AT215" t="s">
        <v>296</v>
      </c>
    </row>
    <row r="216" spans="1:46">
      <c r="A216" s="1" t="s">
        <v>3747</v>
      </c>
      <c r="B216" s="1" t="s">
        <v>3748</v>
      </c>
      <c r="C216" s="1" t="s">
        <v>3891</v>
      </c>
      <c r="D216" s="1" t="s">
        <v>237</v>
      </c>
      <c r="E216" s="1" t="s">
        <v>296</v>
      </c>
      <c r="F216" s="1" t="s">
        <v>3930</v>
      </c>
      <c r="G216" s="1" t="s">
        <v>3930</v>
      </c>
      <c r="H216" t="s">
        <v>129</v>
      </c>
      <c r="I216" t="s">
        <v>2</v>
      </c>
      <c r="J216" t="s">
        <v>7</v>
      </c>
      <c r="K216" t="s">
        <v>3881</v>
      </c>
      <c r="L216" t="s">
        <v>3881</v>
      </c>
      <c r="M216" t="s">
        <v>3881</v>
      </c>
      <c r="N216" t="s">
        <v>3881</v>
      </c>
      <c r="O216" t="s">
        <v>3930</v>
      </c>
      <c r="P216" t="s">
        <v>3881</v>
      </c>
      <c r="Q216" t="s">
        <v>3881</v>
      </c>
      <c r="R216" t="s">
        <v>603</v>
      </c>
      <c r="S216" t="s">
        <v>3881</v>
      </c>
      <c r="T216" t="s">
        <v>297</v>
      </c>
      <c r="U216" t="s">
        <v>298</v>
      </c>
      <c r="V216" t="s">
        <v>3881</v>
      </c>
      <c r="W216" t="s">
        <v>3881</v>
      </c>
      <c r="X216" t="s">
        <v>3881</v>
      </c>
      <c r="Y216" t="s">
        <v>3881</v>
      </c>
      <c r="Z216" t="s">
        <v>135</v>
      </c>
      <c r="AA216" t="s">
        <v>3930</v>
      </c>
      <c r="AB216" t="s">
        <v>136</v>
      </c>
      <c r="AC216" t="s">
        <v>3930</v>
      </c>
      <c r="AD216" t="s">
        <v>3908</v>
      </c>
      <c r="AE216" t="s">
        <v>24</v>
      </c>
      <c r="AF216" t="s">
        <v>3882</v>
      </c>
      <c r="AG216" t="s">
        <v>137</v>
      </c>
      <c r="AH216" t="s">
        <v>3952</v>
      </c>
      <c r="AI216" t="s">
        <v>221</v>
      </c>
      <c r="AJ216" t="s">
        <v>138</v>
      </c>
      <c r="AK216" t="s">
        <v>102</v>
      </c>
      <c r="AL216" t="s">
        <v>1651</v>
      </c>
      <c r="AM216" t="s">
        <v>1645</v>
      </c>
      <c r="AN216" t="s">
        <v>69</v>
      </c>
      <c r="AO216" t="s">
        <v>187</v>
      </c>
      <c r="AP216" t="s">
        <v>3930</v>
      </c>
      <c r="AQ216" t="s">
        <v>3930</v>
      </c>
      <c r="AR216" t="s">
        <v>701</v>
      </c>
      <c r="AS216" t="s">
        <v>392</v>
      </c>
      <c r="AT216" t="s">
        <v>296</v>
      </c>
    </row>
    <row r="217" spans="1:46">
      <c r="A217" s="1" t="s">
        <v>3749</v>
      </c>
      <c r="B217" s="1" t="s">
        <v>3750</v>
      </c>
      <c r="C217" s="1" t="s">
        <v>3892</v>
      </c>
      <c r="D217" s="1" t="s">
        <v>237</v>
      </c>
      <c r="E217" s="1" t="s">
        <v>296</v>
      </c>
      <c r="F217" s="1" t="s">
        <v>3930</v>
      </c>
      <c r="G217" s="1" t="s">
        <v>3930</v>
      </c>
      <c r="H217" t="s">
        <v>129</v>
      </c>
      <c r="I217" t="s">
        <v>2</v>
      </c>
      <c r="J217" t="s">
        <v>7</v>
      </c>
      <c r="K217" t="s">
        <v>3881</v>
      </c>
      <c r="L217" t="s">
        <v>3881</v>
      </c>
      <c r="M217" t="s">
        <v>3881</v>
      </c>
      <c r="N217" t="s">
        <v>3881</v>
      </c>
      <c r="O217" t="s">
        <v>8</v>
      </c>
      <c r="P217" t="s">
        <v>3881</v>
      </c>
      <c r="Q217" t="s">
        <v>3881</v>
      </c>
      <c r="R217" t="s">
        <v>603</v>
      </c>
      <c r="S217" t="s">
        <v>3881</v>
      </c>
      <c r="T217" t="s">
        <v>297</v>
      </c>
      <c r="U217" t="s">
        <v>298</v>
      </c>
      <c r="V217" t="s">
        <v>3881</v>
      </c>
      <c r="W217" t="s">
        <v>3881</v>
      </c>
      <c r="X217" t="s">
        <v>3881</v>
      </c>
      <c r="Y217" t="s">
        <v>3881</v>
      </c>
      <c r="Z217" t="s">
        <v>135</v>
      </c>
      <c r="AA217" t="s">
        <v>3930</v>
      </c>
      <c r="AB217" t="s">
        <v>136</v>
      </c>
      <c r="AC217" t="s">
        <v>3930</v>
      </c>
      <c r="AD217" t="s">
        <v>3908</v>
      </c>
      <c r="AE217" t="s">
        <v>4</v>
      </c>
      <c r="AF217" t="s">
        <v>3907</v>
      </c>
      <c r="AG217" t="s">
        <v>137</v>
      </c>
      <c r="AH217" t="s">
        <v>3952</v>
      </c>
      <c r="AI217" t="s">
        <v>1489</v>
      </c>
      <c r="AJ217" t="s">
        <v>138</v>
      </c>
      <c r="AK217" t="s">
        <v>102</v>
      </c>
      <c r="AL217" t="s">
        <v>1651</v>
      </c>
      <c r="AM217" t="s">
        <v>1645</v>
      </c>
      <c r="AN217" t="s">
        <v>69</v>
      </c>
      <c r="AO217" t="s">
        <v>187</v>
      </c>
      <c r="AP217" t="s">
        <v>3930</v>
      </c>
      <c r="AQ217" t="s">
        <v>3930</v>
      </c>
      <c r="AR217" t="s">
        <v>701</v>
      </c>
      <c r="AS217" t="s">
        <v>392</v>
      </c>
      <c r="AT217" t="s">
        <v>296</v>
      </c>
    </row>
    <row r="218" spans="1:46">
      <c r="A218" s="1" t="s">
        <v>3751</v>
      </c>
      <c r="B218" s="1" t="s">
        <v>3752</v>
      </c>
      <c r="C218" s="1" t="s">
        <v>3892</v>
      </c>
      <c r="D218" s="1" t="s">
        <v>237</v>
      </c>
      <c r="E218" s="1" t="s">
        <v>296</v>
      </c>
      <c r="F218" s="1" t="s">
        <v>3930</v>
      </c>
      <c r="G218" s="1" t="s">
        <v>3930</v>
      </c>
      <c r="H218" t="s">
        <v>129</v>
      </c>
      <c r="I218" t="s">
        <v>2</v>
      </c>
      <c r="J218" t="s">
        <v>7</v>
      </c>
      <c r="K218" t="s">
        <v>3881</v>
      </c>
      <c r="L218" t="s">
        <v>3881</v>
      </c>
      <c r="M218" t="s">
        <v>3881</v>
      </c>
      <c r="N218" t="s">
        <v>3881</v>
      </c>
      <c r="O218" t="s">
        <v>8</v>
      </c>
      <c r="P218" t="s">
        <v>3881</v>
      </c>
      <c r="Q218" t="s">
        <v>3881</v>
      </c>
      <c r="R218" t="s">
        <v>603</v>
      </c>
      <c r="S218" t="s">
        <v>3881</v>
      </c>
      <c r="T218" t="s">
        <v>297</v>
      </c>
      <c r="U218" t="s">
        <v>298</v>
      </c>
      <c r="V218" t="s">
        <v>3881</v>
      </c>
      <c r="W218" t="s">
        <v>3881</v>
      </c>
      <c r="X218" t="s">
        <v>3881</v>
      </c>
      <c r="Y218" t="s">
        <v>3881</v>
      </c>
      <c r="Z218" t="s">
        <v>3955</v>
      </c>
      <c r="AA218" t="s">
        <v>3930</v>
      </c>
      <c r="AB218" t="s">
        <v>3956</v>
      </c>
      <c r="AC218" t="s">
        <v>3930</v>
      </c>
      <c r="AD218" t="s">
        <v>3930</v>
      </c>
      <c r="AE218" t="s">
        <v>4</v>
      </c>
      <c r="AF218" t="s">
        <v>3907</v>
      </c>
      <c r="AG218" t="s">
        <v>137</v>
      </c>
      <c r="AH218" t="s">
        <v>3952</v>
      </c>
      <c r="AI218" t="s">
        <v>3930</v>
      </c>
      <c r="AJ218" t="s">
        <v>138</v>
      </c>
      <c r="AK218" t="s">
        <v>102</v>
      </c>
      <c r="AL218" t="s">
        <v>1651</v>
      </c>
      <c r="AM218" t="s">
        <v>1645</v>
      </c>
      <c r="AN218" t="s">
        <v>69</v>
      </c>
      <c r="AO218" t="s">
        <v>187</v>
      </c>
      <c r="AP218" t="s">
        <v>3930</v>
      </c>
      <c r="AQ218" t="s">
        <v>3930</v>
      </c>
      <c r="AR218" t="s">
        <v>701</v>
      </c>
      <c r="AS218" t="s">
        <v>392</v>
      </c>
      <c r="AT218" t="s">
        <v>296</v>
      </c>
    </row>
    <row r="219" spans="1:46">
      <c r="A219" s="1" t="s">
        <v>3753</v>
      </c>
      <c r="B219" s="1" t="s">
        <v>3754</v>
      </c>
      <c r="C219" s="1" t="s">
        <v>3892</v>
      </c>
      <c r="D219" s="1" t="s">
        <v>237</v>
      </c>
      <c r="E219" s="1" t="s">
        <v>296</v>
      </c>
      <c r="F219" s="1" t="s">
        <v>3930</v>
      </c>
      <c r="G219" s="1" t="s">
        <v>3930</v>
      </c>
      <c r="H219" t="s">
        <v>129</v>
      </c>
      <c r="I219" t="s">
        <v>2</v>
      </c>
      <c r="J219" t="s">
        <v>7</v>
      </c>
      <c r="K219" t="s">
        <v>3881</v>
      </c>
      <c r="L219" t="s">
        <v>3881</v>
      </c>
      <c r="M219" t="s">
        <v>3881</v>
      </c>
      <c r="N219" t="s">
        <v>3881</v>
      </c>
      <c r="O219" t="s">
        <v>8</v>
      </c>
      <c r="P219" t="s">
        <v>3881</v>
      </c>
      <c r="Q219" t="s">
        <v>3881</v>
      </c>
      <c r="R219" t="s">
        <v>603</v>
      </c>
      <c r="S219" t="s">
        <v>3881</v>
      </c>
      <c r="T219" t="s">
        <v>297</v>
      </c>
      <c r="U219" t="s">
        <v>298</v>
      </c>
      <c r="V219" t="s">
        <v>3881</v>
      </c>
      <c r="W219" t="s">
        <v>3881</v>
      </c>
      <c r="X219" t="s">
        <v>3881</v>
      </c>
      <c r="Y219" t="s">
        <v>3881</v>
      </c>
      <c r="Z219" t="s">
        <v>135</v>
      </c>
      <c r="AA219" t="s">
        <v>3930</v>
      </c>
      <c r="AB219" t="s">
        <v>136</v>
      </c>
      <c r="AC219" t="s">
        <v>3930</v>
      </c>
      <c r="AD219" t="s">
        <v>3908</v>
      </c>
      <c r="AE219" t="s">
        <v>3930</v>
      </c>
      <c r="AF219" t="s">
        <v>3907</v>
      </c>
      <c r="AG219" t="s">
        <v>137</v>
      </c>
      <c r="AH219" t="s">
        <v>3952</v>
      </c>
      <c r="AI219" t="s">
        <v>1489</v>
      </c>
      <c r="AJ219" t="s">
        <v>138</v>
      </c>
      <c r="AK219" t="s">
        <v>67</v>
      </c>
      <c r="AL219" t="s">
        <v>1651</v>
      </c>
      <c r="AM219" t="s">
        <v>1645</v>
      </c>
      <c r="AN219" t="s">
        <v>69</v>
      </c>
      <c r="AO219" t="s">
        <v>187</v>
      </c>
      <c r="AP219" t="s">
        <v>3930</v>
      </c>
      <c r="AQ219" t="s">
        <v>3930</v>
      </c>
      <c r="AR219" t="s">
        <v>701</v>
      </c>
      <c r="AS219" t="s">
        <v>392</v>
      </c>
      <c r="AT219" t="s">
        <v>296</v>
      </c>
    </row>
    <row r="220" spans="1:46">
      <c r="A220" s="1" t="s">
        <v>3755</v>
      </c>
      <c r="B220" s="1" t="s">
        <v>3756</v>
      </c>
      <c r="C220" s="1" t="s">
        <v>3890</v>
      </c>
      <c r="D220" s="1" t="s">
        <v>237</v>
      </c>
      <c r="E220" s="1" t="s">
        <v>296</v>
      </c>
      <c r="F220" s="1" t="s">
        <v>3930</v>
      </c>
      <c r="G220" s="1" t="s">
        <v>3930</v>
      </c>
      <c r="H220" t="s">
        <v>129</v>
      </c>
      <c r="I220" t="s">
        <v>2</v>
      </c>
      <c r="J220" t="s">
        <v>7</v>
      </c>
      <c r="K220" t="s">
        <v>3881</v>
      </c>
      <c r="L220" t="s">
        <v>3881</v>
      </c>
      <c r="M220" t="s">
        <v>3881</v>
      </c>
      <c r="N220" t="s">
        <v>3881</v>
      </c>
      <c r="O220" t="s">
        <v>8</v>
      </c>
      <c r="P220" t="s">
        <v>3881</v>
      </c>
      <c r="Q220" t="s">
        <v>3881</v>
      </c>
      <c r="R220" t="s">
        <v>603</v>
      </c>
      <c r="S220" t="s">
        <v>3881</v>
      </c>
      <c r="T220" t="s">
        <v>297</v>
      </c>
      <c r="U220" t="s">
        <v>298</v>
      </c>
      <c r="V220" t="s">
        <v>3881</v>
      </c>
      <c r="W220" t="s">
        <v>3881</v>
      </c>
      <c r="X220" t="s">
        <v>3881</v>
      </c>
      <c r="Y220" t="s">
        <v>3881</v>
      </c>
      <c r="Z220" t="s">
        <v>135</v>
      </c>
      <c r="AA220" t="s">
        <v>3930</v>
      </c>
      <c r="AB220" t="s">
        <v>136</v>
      </c>
      <c r="AC220" t="s">
        <v>3930</v>
      </c>
      <c r="AD220" t="s">
        <v>3908</v>
      </c>
      <c r="AE220" t="s">
        <v>4</v>
      </c>
      <c r="AF220" t="s">
        <v>3907</v>
      </c>
      <c r="AG220" t="s">
        <v>137</v>
      </c>
      <c r="AH220" t="s">
        <v>3952</v>
      </c>
      <c r="AI220" t="s">
        <v>1489</v>
      </c>
      <c r="AJ220" t="s">
        <v>138</v>
      </c>
      <c r="AK220" t="s">
        <v>102</v>
      </c>
      <c r="AL220" t="s">
        <v>1651</v>
      </c>
      <c r="AM220" t="s">
        <v>1645</v>
      </c>
      <c r="AN220" t="s">
        <v>69</v>
      </c>
      <c r="AO220" t="s">
        <v>187</v>
      </c>
      <c r="AP220" t="s">
        <v>3930</v>
      </c>
      <c r="AQ220" t="s">
        <v>3930</v>
      </c>
      <c r="AR220" t="s">
        <v>701</v>
      </c>
      <c r="AS220" t="s">
        <v>392</v>
      </c>
      <c r="AT220" t="s">
        <v>296</v>
      </c>
    </row>
    <row r="221" spans="1:46">
      <c r="A221" s="1" t="s">
        <v>3757</v>
      </c>
      <c r="B221" s="1" t="s">
        <v>3758</v>
      </c>
      <c r="C221" s="1" t="s">
        <v>3890</v>
      </c>
      <c r="D221" s="1" t="s">
        <v>237</v>
      </c>
      <c r="E221" s="1" t="s">
        <v>296</v>
      </c>
      <c r="F221" s="1" t="s">
        <v>3930</v>
      </c>
      <c r="G221" s="1" t="s">
        <v>3930</v>
      </c>
      <c r="H221" t="s">
        <v>129</v>
      </c>
      <c r="I221" t="s">
        <v>2</v>
      </c>
      <c r="J221" t="s">
        <v>7</v>
      </c>
      <c r="K221" t="s">
        <v>3881</v>
      </c>
      <c r="L221" t="s">
        <v>3881</v>
      </c>
      <c r="M221" t="s">
        <v>3881</v>
      </c>
      <c r="N221" t="s">
        <v>3881</v>
      </c>
      <c r="O221" t="s">
        <v>8</v>
      </c>
      <c r="P221" t="s">
        <v>3881</v>
      </c>
      <c r="Q221" t="s">
        <v>3881</v>
      </c>
      <c r="R221" t="s">
        <v>603</v>
      </c>
      <c r="S221" t="s">
        <v>3881</v>
      </c>
      <c r="T221" t="s">
        <v>297</v>
      </c>
      <c r="U221" t="s">
        <v>298</v>
      </c>
      <c r="V221" t="s">
        <v>3881</v>
      </c>
      <c r="W221" t="s">
        <v>3881</v>
      </c>
      <c r="X221" t="s">
        <v>3881</v>
      </c>
      <c r="Y221" t="s">
        <v>3881</v>
      </c>
      <c r="Z221" t="s">
        <v>3955</v>
      </c>
      <c r="AA221" t="s">
        <v>3930</v>
      </c>
      <c r="AB221" t="s">
        <v>3956</v>
      </c>
      <c r="AC221" t="s">
        <v>3930</v>
      </c>
      <c r="AD221" t="s">
        <v>3930</v>
      </c>
      <c r="AE221" t="s">
        <v>4</v>
      </c>
      <c r="AF221" t="s">
        <v>3907</v>
      </c>
      <c r="AG221" t="s">
        <v>137</v>
      </c>
      <c r="AH221" t="s">
        <v>3952</v>
      </c>
      <c r="AI221" t="s">
        <v>3930</v>
      </c>
      <c r="AJ221" t="s">
        <v>138</v>
      </c>
      <c r="AK221" t="s">
        <v>102</v>
      </c>
      <c r="AL221" t="s">
        <v>1651</v>
      </c>
      <c r="AM221" t="s">
        <v>1645</v>
      </c>
      <c r="AN221" t="s">
        <v>69</v>
      </c>
      <c r="AO221" t="s">
        <v>187</v>
      </c>
      <c r="AP221" t="s">
        <v>3930</v>
      </c>
      <c r="AQ221" t="s">
        <v>3930</v>
      </c>
      <c r="AR221" t="s">
        <v>701</v>
      </c>
      <c r="AS221" t="s">
        <v>392</v>
      </c>
      <c r="AT221" t="s">
        <v>296</v>
      </c>
    </row>
    <row r="222" spans="1:46">
      <c r="A222" s="1" t="s">
        <v>3759</v>
      </c>
      <c r="B222" s="1" t="s">
        <v>3760</v>
      </c>
      <c r="C222" s="1" t="s">
        <v>3890</v>
      </c>
      <c r="D222" s="1" t="s">
        <v>237</v>
      </c>
      <c r="E222" s="1" t="s">
        <v>296</v>
      </c>
      <c r="F222" s="1" t="s">
        <v>3930</v>
      </c>
      <c r="G222" s="1" t="s">
        <v>3930</v>
      </c>
      <c r="H222" t="s">
        <v>129</v>
      </c>
      <c r="I222" t="s">
        <v>2</v>
      </c>
      <c r="J222" t="s">
        <v>7</v>
      </c>
      <c r="K222" t="s">
        <v>3881</v>
      </c>
      <c r="L222" t="s">
        <v>3881</v>
      </c>
      <c r="M222" t="s">
        <v>3881</v>
      </c>
      <c r="N222" t="s">
        <v>3881</v>
      </c>
      <c r="O222" t="s">
        <v>8</v>
      </c>
      <c r="P222" t="s">
        <v>3881</v>
      </c>
      <c r="Q222" t="s">
        <v>3881</v>
      </c>
      <c r="R222" t="s">
        <v>603</v>
      </c>
      <c r="S222" t="s">
        <v>3881</v>
      </c>
      <c r="T222" t="s">
        <v>297</v>
      </c>
      <c r="U222" t="s">
        <v>298</v>
      </c>
      <c r="V222" t="s">
        <v>3881</v>
      </c>
      <c r="W222" t="s">
        <v>3881</v>
      </c>
      <c r="X222" t="s">
        <v>3881</v>
      </c>
      <c r="Y222" t="s">
        <v>3881</v>
      </c>
      <c r="Z222" t="s">
        <v>135</v>
      </c>
      <c r="AA222" t="s">
        <v>3930</v>
      </c>
      <c r="AB222" t="s">
        <v>136</v>
      </c>
      <c r="AC222" t="s">
        <v>3930</v>
      </c>
      <c r="AD222" t="s">
        <v>3908</v>
      </c>
      <c r="AE222" t="s">
        <v>3930</v>
      </c>
      <c r="AF222" t="s">
        <v>3907</v>
      </c>
      <c r="AG222" t="s">
        <v>137</v>
      </c>
      <c r="AH222" t="s">
        <v>3952</v>
      </c>
      <c r="AI222" t="s">
        <v>1489</v>
      </c>
      <c r="AJ222" t="s">
        <v>138</v>
      </c>
      <c r="AK222" t="s">
        <v>67</v>
      </c>
      <c r="AL222" t="s">
        <v>1651</v>
      </c>
      <c r="AM222" t="s">
        <v>1645</v>
      </c>
      <c r="AN222" t="s">
        <v>69</v>
      </c>
      <c r="AO222" t="s">
        <v>187</v>
      </c>
      <c r="AP222" t="s">
        <v>3930</v>
      </c>
      <c r="AQ222" t="s">
        <v>3930</v>
      </c>
      <c r="AR222" t="s">
        <v>701</v>
      </c>
      <c r="AS222" t="s">
        <v>392</v>
      </c>
      <c r="AT222" t="s">
        <v>296</v>
      </c>
    </row>
    <row r="223" spans="1:46">
      <c r="A223" s="1" t="s">
        <v>3857</v>
      </c>
      <c r="B223" s="1" t="s">
        <v>3129</v>
      </c>
      <c r="C223" s="1" t="s">
        <v>3892</v>
      </c>
      <c r="D223" s="1" t="s">
        <v>237</v>
      </c>
      <c r="E223" s="1" t="s">
        <v>296</v>
      </c>
      <c r="F223" s="1" t="s">
        <v>3930</v>
      </c>
      <c r="G223" s="1" t="s">
        <v>3930</v>
      </c>
      <c r="H223" t="s">
        <v>164</v>
      </c>
      <c r="I223" t="s">
        <v>89</v>
      </c>
      <c r="J223" t="s">
        <v>545</v>
      </c>
      <c r="K223" t="s">
        <v>3930</v>
      </c>
      <c r="L223" t="s">
        <v>1435</v>
      </c>
      <c r="M223" t="s">
        <v>3881</v>
      </c>
      <c r="N223" t="s">
        <v>3930</v>
      </c>
      <c r="O223" t="s">
        <v>8</v>
      </c>
      <c r="P223" t="s">
        <v>3881</v>
      </c>
      <c r="Q223" t="s">
        <v>3881</v>
      </c>
      <c r="R223" t="s">
        <v>611</v>
      </c>
      <c r="S223" t="s">
        <v>632</v>
      </c>
      <c r="T223" t="s">
        <v>167</v>
      </c>
      <c r="U223" t="s">
        <v>159</v>
      </c>
      <c r="V223" t="s">
        <v>3930</v>
      </c>
      <c r="W223" t="s">
        <v>3881</v>
      </c>
      <c r="X223" t="s">
        <v>104</v>
      </c>
      <c r="Y223" t="s">
        <v>3881</v>
      </c>
      <c r="Z223" t="s">
        <v>771</v>
      </c>
      <c r="AA223" t="s">
        <v>3881</v>
      </c>
      <c r="AB223" t="s">
        <v>841</v>
      </c>
      <c r="AC223" t="s">
        <v>3881</v>
      </c>
      <c r="AD223" t="s">
        <v>3908</v>
      </c>
      <c r="AE223" t="s">
        <v>4</v>
      </c>
      <c r="AF223" t="s">
        <v>3907</v>
      </c>
      <c r="AG223" t="s">
        <v>3953</v>
      </c>
      <c r="AH223" t="s">
        <v>3952</v>
      </c>
      <c r="AI223" t="s">
        <v>1489</v>
      </c>
      <c r="AJ223" t="s">
        <v>41</v>
      </c>
      <c r="AK223" t="s">
        <v>102</v>
      </c>
      <c r="AL223" t="s">
        <v>3954</v>
      </c>
      <c r="AM223" t="s">
        <v>1645</v>
      </c>
      <c r="AN223" t="s">
        <v>69</v>
      </c>
      <c r="AO223" t="s">
        <v>187</v>
      </c>
      <c r="AP223" t="s">
        <v>3930</v>
      </c>
      <c r="AQ223" t="s">
        <v>3930</v>
      </c>
      <c r="AR223" t="s">
        <v>701</v>
      </c>
      <c r="AS223" t="s">
        <v>3930</v>
      </c>
      <c r="AT223" t="s">
        <v>296</v>
      </c>
    </row>
    <row r="224" spans="1:46">
      <c r="A224" s="1" t="s">
        <v>3722</v>
      </c>
      <c r="B224" s="1" t="s">
        <v>3723</v>
      </c>
      <c r="C224" s="1" t="s">
        <v>3892</v>
      </c>
      <c r="D224" s="1" t="s">
        <v>237</v>
      </c>
      <c r="E224" s="1" t="s">
        <v>296</v>
      </c>
      <c r="F224" s="1" t="s">
        <v>3930</v>
      </c>
      <c r="G224" s="1" t="s">
        <v>3930</v>
      </c>
      <c r="H224" t="s">
        <v>164</v>
      </c>
      <c r="I224" t="s">
        <v>89</v>
      </c>
      <c r="J224" t="s">
        <v>545</v>
      </c>
      <c r="K224" t="s">
        <v>3930</v>
      </c>
      <c r="L224" t="s">
        <v>1435</v>
      </c>
      <c r="M224" t="s">
        <v>3881</v>
      </c>
      <c r="N224" t="s">
        <v>3930</v>
      </c>
      <c r="O224" t="s">
        <v>3930</v>
      </c>
      <c r="P224" t="s">
        <v>3881</v>
      </c>
      <c r="Q224" t="s">
        <v>3881</v>
      </c>
      <c r="R224" t="s">
        <v>611</v>
      </c>
      <c r="S224" t="s">
        <v>632</v>
      </c>
      <c r="T224" t="s">
        <v>167</v>
      </c>
      <c r="U224" t="s">
        <v>159</v>
      </c>
      <c r="V224" t="s">
        <v>3930</v>
      </c>
      <c r="W224" t="s">
        <v>3881</v>
      </c>
      <c r="X224" t="s">
        <v>104</v>
      </c>
      <c r="Y224" t="s">
        <v>3881</v>
      </c>
      <c r="Z224" t="s">
        <v>771</v>
      </c>
      <c r="AA224" t="s">
        <v>3881</v>
      </c>
      <c r="AB224" t="s">
        <v>841</v>
      </c>
      <c r="AC224" t="s">
        <v>3881</v>
      </c>
      <c r="AD224" t="s">
        <v>3908</v>
      </c>
      <c r="AE224" t="s">
        <v>24</v>
      </c>
      <c r="AF224" t="s">
        <v>3882</v>
      </c>
      <c r="AG224" t="s">
        <v>3953</v>
      </c>
      <c r="AH224" t="s">
        <v>3952</v>
      </c>
      <c r="AI224" t="s">
        <v>221</v>
      </c>
      <c r="AJ224" t="s">
        <v>41</v>
      </c>
      <c r="AK224" t="s">
        <v>102</v>
      </c>
      <c r="AL224" t="s">
        <v>3954</v>
      </c>
      <c r="AM224" t="s">
        <v>1645</v>
      </c>
      <c r="AN224" t="s">
        <v>69</v>
      </c>
      <c r="AO224" t="s">
        <v>187</v>
      </c>
      <c r="AP224" t="s">
        <v>3930</v>
      </c>
      <c r="AQ224" t="s">
        <v>3930</v>
      </c>
      <c r="AR224" t="s">
        <v>701</v>
      </c>
      <c r="AS224" t="s">
        <v>3930</v>
      </c>
      <c r="AT224" t="s">
        <v>296</v>
      </c>
    </row>
    <row r="225" spans="1:46">
      <c r="A225" s="1" t="s">
        <v>3858</v>
      </c>
      <c r="B225" s="1" t="s">
        <v>3133</v>
      </c>
      <c r="C225" s="1" t="s">
        <v>3890</v>
      </c>
      <c r="D225" s="1" t="s">
        <v>237</v>
      </c>
      <c r="E225" s="1" t="s">
        <v>296</v>
      </c>
      <c r="F225" s="1" t="s">
        <v>3930</v>
      </c>
      <c r="G225" s="1" t="s">
        <v>3930</v>
      </c>
      <c r="H225" t="s">
        <v>164</v>
      </c>
      <c r="I225" t="s">
        <v>31</v>
      </c>
      <c r="J225" t="s">
        <v>545</v>
      </c>
      <c r="K225" t="s">
        <v>3930</v>
      </c>
      <c r="L225" t="s">
        <v>1435</v>
      </c>
      <c r="M225" t="s">
        <v>3881</v>
      </c>
      <c r="N225" t="s">
        <v>3930</v>
      </c>
      <c r="O225" t="s">
        <v>8</v>
      </c>
      <c r="P225" t="s">
        <v>3881</v>
      </c>
      <c r="Q225" t="s">
        <v>3881</v>
      </c>
      <c r="R225" t="s">
        <v>611</v>
      </c>
      <c r="S225" t="s">
        <v>632</v>
      </c>
      <c r="T225" t="s">
        <v>167</v>
      </c>
      <c r="U225" t="s">
        <v>159</v>
      </c>
      <c r="V225" t="s">
        <v>3930</v>
      </c>
      <c r="W225" t="s">
        <v>3881</v>
      </c>
      <c r="X225" t="s">
        <v>104</v>
      </c>
      <c r="Y225" t="s">
        <v>3881</v>
      </c>
      <c r="Z225" t="s">
        <v>771</v>
      </c>
      <c r="AA225" t="s">
        <v>3881</v>
      </c>
      <c r="AB225" t="s">
        <v>841</v>
      </c>
      <c r="AC225" t="s">
        <v>3881</v>
      </c>
      <c r="AD225" t="s">
        <v>3908</v>
      </c>
      <c r="AE225" t="s">
        <v>4</v>
      </c>
      <c r="AF225" t="s">
        <v>3907</v>
      </c>
      <c r="AG225" t="s">
        <v>3953</v>
      </c>
      <c r="AH225" t="s">
        <v>3952</v>
      </c>
      <c r="AI225" t="s">
        <v>1489</v>
      </c>
      <c r="AJ225" t="s">
        <v>41</v>
      </c>
      <c r="AK225" t="s">
        <v>102</v>
      </c>
      <c r="AL225" t="s">
        <v>3954</v>
      </c>
      <c r="AM225" t="s">
        <v>1645</v>
      </c>
      <c r="AN225" t="s">
        <v>69</v>
      </c>
      <c r="AO225" t="s">
        <v>187</v>
      </c>
      <c r="AP225" t="s">
        <v>3930</v>
      </c>
      <c r="AQ225" t="s">
        <v>3930</v>
      </c>
      <c r="AR225" t="s">
        <v>701</v>
      </c>
      <c r="AS225" t="s">
        <v>3930</v>
      </c>
      <c r="AT225" t="s">
        <v>296</v>
      </c>
    </row>
    <row r="226" spans="1:46">
      <c r="A226" s="1" t="s">
        <v>3724</v>
      </c>
      <c r="B226" s="1" t="s">
        <v>3725</v>
      </c>
      <c r="C226" s="1" t="s">
        <v>3890</v>
      </c>
      <c r="D226" s="1" t="s">
        <v>237</v>
      </c>
      <c r="E226" s="1" t="s">
        <v>296</v>
      </c>
      <c r="F226" s="1" t="s">
        <v>3930</v>
      </c>
      <c r="G226" s="1" t="s">
        <v>3930</v>
      </c>
      <c r="H226" t="s">
        <v>164</v>
      </c>
      <c r="I226" t="s">
        <v>31</v>
      </c>
      <c r="J226" t="s">
        <v>545</v>
      </c>
      <c r="K226" t="s">
        <v>3930</v>
      </c>
      <c r="L226" t="s">
        <v>1435</v>
      </c>
      <c r="M226" t="s">
        <v>3881</v>
      </c>
      <c r="N226" t="s">
        <v>3930</v>
      </c>
      <c r="O226" t="s">
        <v>3930</v>
      </c>
      <c r="P226" t="s">
        <v>3881</v>
      </c>
      <c r="Q226" t="s">
        <v>3881</v>
      </c>
      <c r="R226" t="s">
        <v>611</v>
      </c>
      <c r="S226" t="s">
        <v>632</v>
      </c>
      <c r="T226" t="s">
        <v>167</v>
      </c>
      <c r="U226" t="s">
        <v>159</v>
      </c>
      <c r="V226" t="s">
        <v>3930</v>
      </c>
      <c r="W226" t="s">
        <v>3881</v>
      </c>
      <c r="X226" t="s">
        <v>104</v>
      </c>
      <c r="Y226" t="s">
        <v>3881</v>
      </c>
      <c r="Z226" t="s">
        <v>771</v>
      </c>
      <c r="AA226" t="s">
        <v>3881</v>
      </c>
      <c r="AB226" t="s">
        <v>841</v>
      </c>
      <c r="AC226" t="s">
        <v>3881</v>
      </c>
      <c r="AD226" t="s">
        <v>3908</v>
      </c>
      <c r="AE226" t="s">
        <v>24</v>
      </c>
      <c r="AF226" t="s">
        <v>3882</v>
      </c>
      <c r="AG226" t="s">
        <v>3953</v>
      </c>
      <c r="AH226" t="s">
        <v>3952</v>
      </c>
      <c r="AI226" t="s">
        <v>221</v>
      </c>
      <c r="AJ226" t="s">
        <v>41</v>
      </c>
      <c r="AK226" t="s">
        <v>102</v>
      </c>
      <c r="AL226" t="s">
        <v>3954</v>
      </c>
      <c r="AM226" t="s">
        <v>1645</v>
      </c>
      <c r="AN226" t="s">
        <v>69</v>
      </c>
      <c r="AO226" t="s">
        <v>187</v>
      </c>
      <c r="AP226" t="s">
        <v>3930</v>
      </c>
      <c r="AQ226" t="s">
        <v>3930</v>
      </c>
      <c r="AR226" t="s">
        <v>701</v>
      </c>
      <c r="AS226" t="s">
        <v>3930</v>
      </c>
      <c r="AT226" t="s">
        <v>296</v>
      </c>
    </row>
    <row r="227" spans="1:46">
      <c r="A227" s="1" t="s">
        <v>3859</v>
      </c>
      <c r="B227" s="1" t="s">
        <v>3137</v>
      </c>
      <c r="C227" s="1" t="s">
        <v>3891</v>
      </c>
      <c r="D227" s="1" t="s">
        <v>237</v>
      </c>
      <c r="E227" s="1" t="s">
        <v>296</v>
      </c>
      <c r="F227" s="1" t="s">
        <v>3930</v>
      </c>
      <c r="G227" s="1" t="s">
        <v>3930</v>
      </c>
      <c r="H227" t="s">
        <v>164</v>
      </c>
      <c r="I227" t="s">
        <v>31</v>
      </c>
      <c r="J227" t="s">
        <v>545</v>
      </c>
      <c r="K227" t="s">
        <v>3930</v>
      </c>
      <c r="L227" t="s">
        <v>1435</v>
      </c>
      <c r="M227" t="s">
        <v>3881</v>
      </c>
      <c r="N227" t="s">
        <v>3930</v>
      </c>
      <c r="O227" t="s">
        <v>8</v>
      </c>
      <c r="P227" t="s">
        <v>3881</v>
      </c>
      <c r="Q227" t="s">
        <v>3881</v>
      </c>
      <c r="R227" t="s">
        <v>611</v>
      </c>
      <c r="S227" t="s">
        <v>632</v>
      </c>
      <c r="T227" t="s">
        <v>167</v>
      </c>
      <c r="U227" t="s">
        <v>159</v>
      </c>
      <c r="V227" t="s">
        <v>3930</v>
      </c>
      <c r="W227" t="s">
        <v>3881</v>
      </c>
      <c r="X227" t="s">
        <v>104</v>
      </c>
      <c r="Y227" t="s">
        <v>3881</v>
      </c>
      <c r="Z227" t="s">
        <v>771</v>
      </c>
      <c r="AA227" t="s">
        <v>3881</v>
      </c>
      <c r="AB227" t="s">
        <v>841</v>
      </c>
      <c r="AC227" t="s">
        <v>3881</v>
      </c>
      <c r="AD227" t="s">
        <v>3908</v>
      </c>
      <c r="AE227" t="s">
        <v>4</v>
      </c>
      <c r="AF227" t="s">
        <v>3907</v>
      </c>
      <c r="AG227" t="s">
        <v>3953</v>
      </c>
      <c r="AH227" t="s">
        <v>3952</v>
      </c>
      <c r="AI227" t="s">
        <v>1489</v>
      </c>
      <c r="AJ227" t="s">
        <v>41</v>
      </c>
      <c r="AK227" t="s">
        <v>102</v>
      </c>
      <c r="AL227" t="s">
        <v>3954</v>
      </c>
      <c r="AM227" t="s">
        <v>1645</v>
      </c>
      <c r="AN227" t="s">
        <v>69</v>
      </c>
      <c r="AO227" t="s">
        <v>187</v>
      </c>
      <c r="AP227" t="s">
        <v>3930</v>
      </c>
      <c r="AQ227" t="s">
        <v>3930</v>
      </c>
      <c r="AR227" t="s">
        <v>701</v>
      </c>
      <c r="AS227" t="s">
        <v>3930</v>
      </c>
      <c r="AT227" t="s">
        <v>296</v>
      </c>
    </row>
    <row r="228" spans="1:46">
      <c r="A228" s="1" t="s">
        <v>3726</v>
      </c>
      <c r="B228" s="1" t="s">
        <v>3727</v>
      </c>
      <c r="C228" s="1" t="s">
        <v>3891</v>
      </c>
      <c r="D228" s="1" t="s">
        <v>237</v>
      </c>
      <c r="E228" s="1" t="s">
        <v>296</v>
      </c>
      <c r="F228" s="1" t="s">
        <v>3930</v>
      </c>
      <c r="G228" s="1" t="s">
        <v>3930</v>
      </c>
      <c r="H228" t="s">
        <v>164</v>
      </c>
      <c r="I228" t="s">
        <v>31</v>
      </c>
      <c r="J228" t="s">
        <v>545</v>
      </c>
      <c r="K228" t="s">
        <v>3930</v>
      </c>
      <c r="L228" t="s">
        <v>1435</v>
      </c>
      <c r="M228" t="s">
        <v>3881</v>
      </c>
      <c r="N228" t="s">
        <v>3930</v>
      </c>
      <c r="O228" t="s">
        <v>3930</v>
      </c>
      <c r="P228" t="s">
        <v>3881</v>
      </c>
      <c r="Q228" t="s">
        <v>3881</v>
      </c>
      <c r="R228" t="s">
        <v>611</v>
      </c>
      <c r="S228" t="s">
        <v>632</v>
      </c>
      <c r="T228" t="s">
        <v>167</v>
      </c>
      <c r="U228" t="s">
        <v>159</v>
      </c>
      <c r="V228" t="s">
        <v>3930</v>
      </c>
      <c r="W228" t="s">
        <v>3881</v>
      </c>
      <c r="X228" t="s">
        <v>104</v>
      </c>
      <c r="Y228" t="s">
        <v>3881</v>
      </c>
      <c r="Z228" t="s">
        <v>771</v>
      </c>
      <c r="AA228" t="s">
        <v>3881</v>
      </c>
      <c r="AB228" t="s">
        <v>841</v>
      </c>
      <c r="AC228" t="s">
        <v>3881</v>
      </c>
      <c r="AD228" t="s">
        <v>3908</v>
      </c>
      <c r="AE228" t="s">
        <v>24</v>
      </c>
      <c r="AF228" t="s">
        <v>3882</v>
      </c>
      <c r="AG228" t="s">
        <v>3953</v>
      </c>
      <c r="AH228" t="s">
        <v>3952</v>
      </c>
      <c r="AI228" t="s">
        <v>221</v>
      </c>
      <c r="AJ228" t="s">
        <v>41</v>
      </c>
      <c r="AK228" t="s">
        <v>102</v>
      </c>
      <c r="AL228" t="s">
        <v>3954</v>
      </c>
      <c r="AM228" t="s">
        <v>1645</v>
      </c>
      <c r="AN228" t="s">
        <v>69</v>
      </c>
      <c r="AO228" t="s">
        <v>187</v>
      </c>
      <c r="AP228" t="s">
        <v>3930</v>
      </c>
      <c r="AQ228" t="s">
        <v>3930</v>
      </c>
      <c r="AR228" t="s">
        <v>701</v>
      </c>
      <c r="AS228" t="s">
        <v>3930</v>
      </c>
      <c r="AT228" t="s">
        <v>296</v>
      </c>
    </row>
    <row r="229" spans="1:46">
      <c r="A229" s="1" t="s">
        <v>3728</v>
      </c>
      <c r="B229" s="1" t="s">
        <v>3633</v>
      </c>
      <c r="C229" s="1" t="s">
        <v>3904</v>
      </c>
      <c r="D229" s="1" t="s">
        <v>237</v>
      </c>
      <c r="E229" s="1" t="s">
        <v>296</v>
      </c>
      <c r="F229" s="1" t="s">
        <v>3930</v>
      </c>
      <c r="G229" s="1" t="s">
        <v>3930</v>
      </c>
      <c r="H229" t="s">
        <v>164</v>
      </c>
      <c r="I229" t="s">
        <v>31</v>
      </c>
      <c r="J229" t="s">
        <v>545</v>
      </c>
      <c r="K229" t="s">
        <v>3930</v>
      </c>
      <c r="L229" t="s">
        <v>1435</v>
      </c>
      <c r="M229" t="s">
        <v>3881</v>
      </c>
      <c r="N229" t="s">
        <v>3930</v>
      </c>
      <c r="O229" t="s">
        <v>8</v>
      </c>
      <c r="P229" t="s">
        <v>3881</v>
      </c>
      <c r="Q229" t="s">
        <v>3881</v>
      </c>
      <c r="R229" t="s">
        <v>611</v>
      </c>
      <c r="S229" t="s">
        <v>632</v>
      </c>
      <c r="T229" t="s">
        <v>167</v>
      </c>
      <c r="U229" t="s">
        <v>159</v>
      </c>
      <c r="V229" t="s">
        <v>3930</v>
      </c>
      <c r="W229" t="s">
        <v>3881</v>
      </c>
      <c r="X229" t="s">
        <v>104</v>
      </c>
      <c r="Y229" t="s">
        <v>3881</v>
      </c>
      <c r="Z229" t="s">
        <v>771</v>
      </c>
      <c r="AA229" t="s">
        <v>3881</v>
      </c>
      <c r="AB229" t="s">
        <v>841</v>
      </c>
      <c r="AC229" t="s">
        <v>3881</v>
      </c>
      <c r="AD229" t="s">
        <v>3908</v>
      </c>
      <c r="AE229" t="s">
        <v>4</v>
      </c>
      <c r="AF229" t="s">
        <v>3907</v>
      </c>
      <c r="AG229" t="s">
        <v>3953</v>
      </c>
      <c r="AH229" t="s">
        <v>3952</v>
      </c>
      <c r="AI229" t="s">
        <v>1489</v>
      </c>
      <c r="AJ229" t="s">
        <v>41</v>
      </c>
      <c r="AK229" t="s">
        <v>102</v>
      </c>
      <c r="AL229" t="s">
        <v>3954</v>
      </c>
      <c r="AM229" t="s">
        <v>1645</v>
      </c>
      <c r="AN229" t="s">
        <v>69</v>
      </c>
      <c r="AO229" t="s">
        <v>187</v>
      </c>
      <c r="AP229" t="s">
        <v>3930</v>
      </c>
      <c r="AQ229" t="s">
        <v>3930</v>
      </c>
      <c r="AR229" t="s">
        <v>701</v>
      </c>
      <c r="AS229" t="s">
        <v>3930</v>
      </c>
      <c r="AT229" t="s">
        <v>296</v>
      </c>
    </row>
    <row r="230" spans="1:46">
      <c r="A230" s="1" t="s">
        <v>3729</v>
      </c>
      <c r="B230" s="1" t="s">
        <v>239</v>
      </c>
      <c r="C230" s="1" t="s">
        <v>3892</v>
      </c>
      <c r="D230" s="1" t="s">
        <v>237</v>
      </c>
      <c r="E230" s="1" t="s">
        <v>296</v>
      </c>
      <c r="F230" s="1" t="s">
        <v>3930</v>
      </c>
      <c r="G230" s="1" t="s">
        <v>3930</v>
      </c>
      <c r="H230" t="s">
        <v>164</v>
      </c>
      <c r="I230" t="s">
        <v>89</v>
      </c>
      <c r="J230" t="s">
        <v>545</v>
      </c>
      <c r="K230" t="s">
        <v>3930</v>
      </c>
      <c r="L230" t="s">
        <v>1435</v>
      </c>
      <c r="M230" t="s">
        <v>3881</v>
      </c>
      <c r="N230" t="s">
        <v>3930</v>
      </c>
      <c r="O230" t="s">
        <v>8</v>
      </c>
      <c r="P230" t="s">
        <v>3881</v>
      </c>
      <c r="Q230" t="s">
        <v>3881</v>
      </c>
      <c r="R230" t="s">
        <v>611</v>
      </c>
      <c r="S230" t="s">
        <v>632</v>
      </c>
      <c r="T230" t="s">
        <v>167</v>
      </c>
      <c r="U230" t="s">
        <v>159</v>
      </c>
      <c r="V230" t="s">
        <v>3930</v>
      </c>
      <c r="W230" t="s">
        <v>3881</v>
      </c>
      <c r="X230" t="s">
        <v>104</v>
      </c>
      <c r="Y230" t="s">
        <v>3881</v>
      </c>
      <c r="Z230" t="s">
        <v>771</v>
      </c>
      <c r="AA230" t="s">
        <v>3881</v>
      </c>
      <c r="AB230" t="s">
        <v>841</v>
      </c>
      <c r="AC230" t="s">
        <v>3881</v>
      </c>
      <c r="AD230" t="s">
        <v>3908</v>
      </c>
      <c r="AE230" t="s">
        <v>4</v>
      </c>
      <c r="AF230" t="s">
        <v>3907</v>
      </c>
      <c r="AG230" t="s">
        <v>3953</v>
      </c>
      <c r="AH230" t="s">
        <v>3952</v>
      </c>
      <c r="AI230" t="s">
        <v>1489</v>
      </c>
      <c r="AJ230" t="s">
        <v>41</v>
      </c>
      <c r="AK230" t="s">
        <v>102</v>
      </c>
      <c r="AL230" t="s">
        <v>3954</v>
      </c>
      <c r="AM230" t="s">
        <v>1645</v>
      </c>
      <c r="AN230" t="s">
        <v>69</v>
      </c>
      <c r="AO230" t="s">
        <v>187</v>
      </c>
      <c r="AP230" t="s">
        <v>3930</v>
      </c>
      <c r="AQ230" t="s">
        <v>3930</v>
      </c>
      <c r="AR230" t="s">
        <v>701</v>
      </c>
      <c r="AS230" t="s">
        <v>3930</v>
      </c>
      <c r="AT230" t="s">
        <v>296</v>
      </c>
    </row>
    <row r="231" spans="1:46">
      <c r="A231" s="1" t="s">
        <v>3732</v>
      </c>
      <c r="B231" s="1" t="s">
        <v>3720</v>
      </c>
      <c r="C231" s="1" t="s">
        <v>3892</v>
      </c>
      <c r="D231" s="1" t="s">
        <v>237</v>
      </c>
      <c r="E231" s="1" t="s">
        <v>296</v>
      </c>
      <c r="F231" s="1" t="s">
        <v>3930</v>
      </c>
      <c r="G231" s="1" t="s">
        <v>3930</v>
      </c>
      <c r="H231" t="s">
        <v>164</v>
      </c>
      <c r="I231" t="s">
        <v>89</v>
      </c>
      <c r="J231" t="s">
        <v>545</v>
      </c>
      <c r="K231" t="s">
        <v>3930</v>
      </c>
      <c r="L231" t="s">
        <v>1435</v>
      </c>
      <c r="M231" t="s">
        <v>3881</v>
      </c>
      <c r="N231" t="s">
        <v>3930</v>
      </c>
      <c r="O231" t="s">
        <v>8</v>
      </c>
      <c r="P231" t="s">
        <v>3881</v>
      </c>
      <c r="Q231" t="s">
        <v>3881</v>
      </c>
      <c r="R231" t="s">
        <v>611</v>
      </c>
      <c r="S231" t="s">
        <v>632</v>
      </c>
      <c r="T231" t="s">
        <v>167</v>
      </c>
      <c r="U231" t="s">
        <v>159</v>
      </c>
      <c r="V231" t="s">
        <v>3930</v>
      </c>
      <c r="W231" t="s">
        <v>3881</v>
      </c>
      <c r="X231" t="s">
        <v>104</v>
      </c>
      <c r="Y231" t="s">
        <v>3881</v>
      </c>
      <c r="Z231" t="s">
        <v>771</v>
      </c>
      <c r="AA231" t="s">
        <v>3881</v>
      </c>
      <c r="AB231" t="s">
        <v>841</v>
      </c>
      <c r="AC231" t="s">
        <v>3881</v>
      </c>
      <c r="AD231" t="s">
        <v>3908</v>
      </c>
      <c r="AE231" t="s">
        <v>3930</v>
      </c>
      <c r="AF231" t="s">
        <v>3907</v>
      </c>
      <c r="AG231" t="s">
        <v>3953</v>
      </c>
      <c r="AH231" t="s">
        <v>3952</v>
      </c>
      <c r="AI231" t="s">
        <v>1489</v>
      </c>
      <c r="AJ231" t="s">
        <v>41</v>
      </c>
      <c r="AK231" t="s">
        <v>67</v>
      </c>
      <c r="AL231" t="s">
        <v>3954</v>
      </c>
      <c r="AM231" t="s">
        <v>1645</v>
      </c>
      <c r="AN231" t="s">
        <v>69</v>
      </c>
      <c r="AO231" t="s">
        <v>187</v>
      </c>
      <c r="AP231" t="s">
        <v>3930</v>
      </c>
      <c r="AQ231" t="s">
        <v>3930</v>
      </c>
      <c r="AR231" t="s">
        <v>701</v>
      </c>
      <c r="AS231" t="s">
        <v>3930</v>
      </c>
      <c r="AT231" t="s">
        <v>296</v>
      </c>
    </row>
    <row r="232" spans="1:46">
      <c r="A232" s="1" t="s">
        <v>3733</v>
      </c>
      <c r="B232" s="1" t="s">
        <v>240</v>
      </c>
      <c r="C232" s="1" t="s">
        <v>3890</v>
      </c>
      <c r="D232" s="1" t="s">
        <v>237</v>
      </c>
      <c r="E232" s="1" t="s">
        <v>296</v>
      </c>
      <c r="F232" s="1" t="s">
        <v>3930</v>
      </c>
      <c r="G232" s="1" t="s">
        <v>3930</v>
      </c>
      <c r="H232" t="s">
        <v>164</v>
      </c>
      <c r="I232" t="s">
        <v>89</v>
      </c>
      <c r="J232" t="s">
        <v>545</v>
      </c>
      <c r="K232" t="s">
        <v>3930</v>
      </c>
      <c r="L232" t="s">
        <v>1435</v>
      </c>
      <c r="M232" t="s">
        <v>3881</v>
      </c>
      <c r="N232" t="s">
        <v>3930</v>
      </c>
      <c r="O232" t="s">
        <v>8</v>
      </c>
      <c r="P232" t="s">
        <v>3881</v>
      </c>
      <c r="Q232" t="s">
        <v>3881</v>
      </c>
      <c r="R232" t="s">
        <v>611</v>
      </c>
      <c r="S232" t="s">
        <v>632</v>
      </c>
      <c r="T232" t="s">
        <v>167</v>
      </c>
      <c r="U232" t="s">
        <v>159</v>
      </c>
      <c r="V232" t="s">
        <v>3930</v>
      </c>
      <c r="W232" t="s">
        <v>3881</v>
      </c>
      <c r="X232" t="s">
        <v>104</v>
      </c>
      <c r="Y232" t="s">
        <v>3881</v>
      </c>
      <c r="Z232" t="s">
        <v>771</v>
      </c>
      <c r="AA232" t="s">
        <v>3881</v>
      </c>
      <c r="AB232" t="s">
        <v>841</v>
      </c>
      <c r="AC232" t="s">
        <v>3881</v>
      </c>
      <c r="AD232" t="s">
        <v>3908</v>
      </c>
      <c r="AE232" t="s">
        <v>4</v>
      </c>
      <c r="AF232" t="s">
        <v>3907</v>
      </c>
      <c r="AG232" t="s">
        <v>3953</v>
      </c>
      <c r="AH232" t="s">
        <v>3952</v>
      </c>
      <c r="AI232" t="s">
        <v>1489</v>
      </c>
      <c r="AJ232" t="s">
        <v>41</v>
      </c>
      <c r="AK232" t="s">
        <v>102</v>
      </c>
      <c r="AL232" t="s">
        <v>3954</v>
      </c>
      <c r="AM232" t="s">
        <v>1645</v>
      </c>
      <c r="AN232" t="s">
        <v>69</v>
      </c>
      <c r="AO232" t="s">
        <v>187</v>
      </c>
      <c r="AP232" t="s">
        <v>3930</v>
      </c>
      <c r="AQ232" t="s">
        <v>3930</v>
      </c>
      <c r="AR232" t="s">
        <v>701</v>
      </c>
      <c r="AS232" t="s">
        <v>3930</v>
      </c>
      <c r="AT232" t="s">
        <v>296</v>
      </c>
    </row>
    <row r="233" spans="1:46">
      <c r="A233" s="1" t="s">
        <v>3736</v>
      </c>
      <c r="B233" s="1" t="s">
        <v>3721</v>
      </c>
      <c r="C233" s="1" t="s">
        <v>3890</v>
      </c>
      <c r="D233" s="1" t="s">
        <v>237</v>
      </c>
      <c r="E233" s="1" t="s">
        <v>296</v>
      </c>
      <c r="F233" s="1" t="s">
        <v>3930</v>
      </c>
      <c r="G233" s="1" t="s">
        <v>3930</v>
      </c>
      <c r="H233" t="s">
        <v>164</v>
      </c>
      <c r="I233" t="s">
        <v>89</v>
      </c>
      <c r="J233" t="s">
        <v>545</v>
      </c>
      <c r="K233" t="s">
        <v>3930</v>
      </c>
      <c r="L233" t="s">
        <v>1435</v>
      </c>
      <c r="M233" t="s">
        <v>3881</v>
      </c>
      <c r="N233" t="s">
        <v>3930</v>
      </c>
      <c r="O233" t="s">
        <v>8</v>
      </c>
      <c r="P233" t="s">
        <v>3881</v>
      </c>
      <c r="Q233" t="s">
        <v>3881</v>
      </c>
      <c r="R233" t="s">
        <v>611</v>
      </c>
      <c r="S233" t="s">
        <v>632</v>
      </c>
      <c r="T233" t="s">
        <v>167</v>
      </c>
      <c r="U233" t="s">
        <v>159</v>
      </c>
      <c r="V233" t="s">
        <v>3930</v>
      </c>
      <c r="W233" t="s">
        <v>3881</v>
      </c>
      <c r="X233" t="s">
        <v>104</v>
      </c>
      <c r="Y233" t="s">
        <v>3881</v>
      </c>
      <c r="Z233" t="s">
        <v>771</v>
      </c>
      <c r="AA233" t="s">
        <v>3881</v>
      </c>
      <c r="AB233" t="s">
        <v>841</v>
      </c>
      <c r="AC233" t="s">
        <v>3881</v>
      </c>
      <c r="AD233" t="s">
        <v>3908</v>
      </c>
      <c r="AE233" t="s">
        <v>3930</v>
      </c>
      <c r="AF233" t="s">
        <v>3907</v>
      </c>
      <c r="AG233" t="s">
        <v>3953</v>
      </c>
      <c r="AH233" t="s">
        <v>3952</v>
      </c>
      <c r="AI233" t="s">
        <v>1489</v>
      </c>
      <c r="AJ233" t="s">
        <v>41</v>
      </c>
      <c r="AK233" t="s">
        <v>67</v>
      </c>
      <c r="AL233" t="s">
        <v>3954</v>
      </c>
      <c r="AM233" t="s">
        <v>1645</v>
      </c>
      <c r="AN233" t="s">
        <v>69</v>
      </c>
      <c r="AO233" t="s">
        <v>187</v>
      </c>
      <c r="AP233" t="s">
        <v>3930</v>
      </c>
      <c r="AQ233" t="s">
        <v>3930</v>
      </c>
      <c r="AR233" t="s">
        <v>701</v>
      </c>
      <c r="AS233" t="s">
        <v>3930</v>
      </c>
      <c r="AT233" t="s">
        <v>296</v>
      </c>
    </row>
    <row r="234" spans="1:46">
      <c r="A234" s="1" t="s">
        <v>3819</v>
      </c>
      <c r="B234" s="1" t="s">
        <v>3820</v>
      </c>
      <c r="C234" s="1" t="s">
        <v>3892</v>
      </c>
      <c r="D234" s="1" t="s">
        <v>237</v>
      </c>
      <c r="F234" s="1" t="s">
        <v>3930</v>
      </c>
      <c r="G234" s="1" t="s">
        <v>3930</v>
      </c>
      <c r="H234" t="s">
        <v>164</v>
      </c>
      <c r="I234" t="s">
        <v>29</v>
      </c>
      <c r="J234" t="s">
        <v>33</v>
      </c>
      <c r="K234" t="s">
        <v>3881</v>
      </c>
      <c r="L234" t="s">
        <v>3881</v>
      </c>
      <c r="M234" t="s">
        <v>3881</v>
      </c>
      <c r="N234" t="s">
        <v>3930</v>
      </c>
      <c r="O234" t="s">
        <v>3930</v>
      </c>
      <c r="P234" t="s">
        <v>3881</v>
      </c>
      <c r="Q234" t="s">
        <v>3881</v>
      </c>
      <c r="R234" t="s">
        <v>58</v>
      </c>
      <c r="S234" t="s">
        <v>181</v>
      </c>
      <c r="T234" t="s">
        <v>3930</v>
      </c>
      <c r="U234" t="s">
        <v>3930</v>
      </c>
      <c r="V234" t="s">
        <v>3930</v>
      </c>
      <c r="W234" t="s">
        <v>3881</v>
      </c>
      <c r="X234" t="s">
        <v>3881</v>
      </c>
      <c r="Y234" t="s">
        <v>3881</v>
      </c>
      <c r="Z234" t="s">
        <v>3958</v>
      </c>
      <c r="AA234" t="s">
        <v>3930</v>
      </c>
      <c r="AB234" t="s">
        <v>3956</v>
      </c>
      <c r="AC234" t="s">
        <v>3930</v>
      </c>
      <c r="AD234" t="s">
        <v>3930</v>
      </c>
      <c r="AE234" t="s">
        <v>24</v>
      </c>
      <c r="AF234" t="s">
        <v>3882</v>
      </c>
      <c r="AG234" t="s">
        <v>3930</v>
      </c>
      <c r="AH234" t="s">
        <v>3930</v>
      </c>
      <c r="AI234" t="s">
        <v>3959</v>
      </c>
      <c r="AJ234" t="s">
        <v>40</v>
      </c>
      <c r="AK234" t="s">
        <v>67</v>
      </c>
      <c r="AL234" t="s">
        <v>1649</v>
      </c>
      <c r="AM234" t="s">
        <v>299</v>
      </c>
      <c r="AN234" t="s">
        <v>69</v>
      </c>
      <c r="AO234" t="s">
        <v>3899</v>
      </c>
      <c r="AP234" t="s">
        <v>3882</v>
      </c>
      <c r="AQ234" t="s">
        <v>3882</v>
      </c>
      <c r="AR234" t="s">
        <v>72</v>
      </c>
      <c r="AS234" t="s">
        <v>145</v>
      </c>
    </row>
    <row r="235" spans="1:46">
      <c r="A235" s="1" t="s">
        <v>3821</v>
      </c>
      <c r="B235" s="1" t="s">
        <v>3822</v>
      </c>
      <c r="C235" s="1" t="s">
        <v>3890</v>
      </c>
      <c r="D235" s="1" t="s">
        <v>237</v>
      </c>
      <c r="F235" s="1" t="s">
        <v>3930</v>
      </c>
      <c r="G235" s="1" t="s">
        <v>3930</v>
      </c>
      <c r="H235" t="s">
        <v>164</v>
      </c>
      <c r="I235" t="s">
        <v>29</v>
      </c>
      <c r="J235" t="s">
        <v>33</v>
      </c>
      <c r="K235" t="s">
        <v>3881</v>
      </c>
      <c r="L235" t="s">
        <v>3881</v>
      </c>
      <c r="M235" t="s">
        <v>3881</v>
      </c>
      <c r="N235" t="s">
        <v>3930</v>
      </c>
      <c r="O235" t="s">
        <v>3930</v>
      </c>
      <c r="P235" t="s">
        <v>3881</v>
      </c>
      <c r="Q235" t="s">
        <v>3881</v>
      </c>
      <c r="R235" t="s">
        <v>58</v>
      </c>
      <c r="S235" t="s">
        <v>181</v>
      </c>
      <c r="T235" t="s">
        <v>3930</v>
      </c>
      <c r="U235" t="s">
        <v>3930</v>
      </c>
      <c r="V235" t="s">
        <v>3930</v>
      </c>
      <c r="W235" t="s">
        <v>3881</v>
      </c>
      <c r="X235" t="s">
        <v>3881</v>
      </c>
      <c r="Y235" t="s">
        <v>3881</v>
      </c>
      <c r="Z235" t="s">
        <v>3958</v>
      </c>
      <c r="AA235" t="s">
        <v>3930</v>
      </c>
      <c r="AB235" t="s">
        <v>3956</v>
      </c>
      <c r="AC235" t="s">
        <v>3930</v>
      </c>
      <c r="AD235" t="s">
        <v>3930</v>
      </c>
      <c r="AE235" t="s">
        <v>24</v>
      </c>
      <c r="AF235" t="s">
        <v>3882</v>
      </c>
      <c r="AG235" t="s">
        <v>3930</v>
      </c>
      <c r="AH235" t="s">
        <v>3930</v>
      </c>
      <c r="AI235" t="s">
        <v>3959</v>
      </c>
      <c r="AJ235" t="s">
        <v>40</v>
      </c>
      <c r="AK235" t="s">
        <v>67</v>
      </c>
      <c r="AL235" t="s">
        <v>1649</v>
      </c>
      <c r="AM235" t="s">
        <v>299</v>
      </c>
      <c r="AN235" t="s">
        <v>69</v>
      </c>
      <c r="AO235" t="s">
        <v>3899</v>
      </c>
      <c r="AP235" t="s">
        <v>3882</v>
      </c>
      <c r="AQ235" t="s">
        <v>3882</v>
      </c>
      <c r="AR235" t="s">
        <v>72</v>
      </c>
      <c r="AS235" t="s">
        <v>145</v>
      </c>
    </row>
    <row r="236" spans="1:46">
      <c r="A236" s="1" t="s">
        <v>3841</v>
      </c>
      <c r="B236" s="1" t="s">
        <v>3842</v>
      </c>
      <c r="C236" s="1" t="s">
        <v>3888</v>
      </c>
      <c r="D236" s="1" t="s">
        <v>237</v>
      </c>
      <c r="F236" s="1" t="s">
        <v>3930</v>
      </c>
      <c r="G236" s="1" t="s">
        <v>3930</v>
      </c>
      <c r="H236" t="s">
        <v>129</v>
      </c>
      <c r="I236" t="s">
        <v>0</v>
      </c>
      <c r="J236" t="s">
        <v>7</v>
      </c>
      <c r="K236" t="s">
        <v>3881</v>
      </c>
      <c r="L236" t="s">
        <v>3881</v>
      </c>
      <c r="M236" t="s">
        <v>3881</v>
      </c>
      <c r="N236" t="s">
        <v>3930</v>
      </c>
      <c r="O236" t="s">
        <v>8</v>
      </c>
      <c r="P236" t="s">
        <v>3881</v>
      </c>
      <c r="Q236" t="s">
        <v>3881</v>
      </c>
      <c r="R236" t="s">
        <v>58</v>
      </c>
      <c r="S236" t="s">
        <v>634</v>
      </c>
      <c r="T236" t="s">
        <v>3930</v>
      </c>
      <c r="U236" t="s">
        <v>3930</v>
      </c>
      <c r="V236" t="s">
        <v>3930</v>
      </c>
      <c r="W236" t="s">
        <v>3881</v>
      </c>
      <c r="X236" t="s">
        <v>663</v>
      </c>
      <c r="Y236" t="s">
        <v>3881</v>
      </c>
      <c r="Z236" t="s">
        <v>135</v>
      </c>
      <c r="AA236" t="s">
        <v>3930</v>
      </c>
      <c r="AB236" t="s">
        <v>3881</v>
      </c>
      <c r="AC236" t="s">
        <v>3881</v>
      </c>
      <c r="AD236" t="s">
        <v>3908</v>
      </c>
      <c r="AE236" t="s">
        <v>4</v>
      </c>
      <c r="AF236" t="s">
        <v>3907</v>
      </c>
      <c r="AG236" t="s">
        <v>3930</v>
      </c>
      <c r="AH236" t="s">
        <v>3930</v>
      </c>
      <c r="AI236" t="s">
        <v>1491</v>
      </c>
      <c r="AJ236" t="s">
        <v>138</v>
      </c>
      <c r="AK236" t="s">
        <v>102</v>
      </c>
      <c r="AL236" t="s">
        <v>3930</v>
      </c>
      <c r="AM236" t="s">
        <v>3930</v>
      </c>
      <c r="AN236" t="s">
        <v>3930</v>
      </c>
      <c r="AO236" t="s">
        <v>140</v>
      </c>
      <c r="AP236" t="s">
        <v>3930</v>
      </c>
      <c r="AQ236" t="s">
        <v>3930</v>
      </c>
      <c r="AR236" t="s">
        <v>701</v>
      </c>
      <c r="AS236" t="s">
        <v>145</v>
      </c>
    </row>
    <row r="237" spans="1:46">
      <c r="A237" s="1" t="s">
        <v>3843</v>
      </c>
      <c r="B237" s="1" t="s">
        <v>3844</v>
      </c>
      <c r="C237" s="1" t="s">
        <v>3892</v>
      </c>
      <c r="D237" s="1" t="s">
        <v>237</v>
      </c>
      <c r="F237" s="1" t="s">
        <v>3930</v>
      </c>
      <c r="G237" s="1" t="s">
        <v>3930</v>
      </c>
      <c r="H237" t="s">
        <v>129</v>
      </c>
      <c r="I237" t="s">
        <v>0</v>
      </c>
      <c r="J237" t="s">
        <v>7</v>
      </c>
      <c r="K237" t="s">
        <v>3881</v>
      </c>
      <c r="L237" t="s">
        <v>3881</v>
      </c>
      <c r="M237" t="s">
        <v>3881</v>
      </c>
      <c r="N237" t="s">
        <v>3930</v>
      </c>
      <c r="O237" t="s">
        <v>8</v>
      </c>
      <c r="P237" t="s">
        <v>3881</v>
      </c>
      <c r="Q237" t="s">
        <v>3881</v>
      </c>
      <c r="R237" t="s">
        <v>58</v>
      </c>
      <c r="S237" t="s">
        <v>634</v>
      </c>
      <c r="T237" t="s">
        <v>3930</v>
      </c>
      <c r="U237" t="s">
        <v>3930</v>
      </c>
      <c r="V237" t="s">
        <v>3930</v>
      </c>
      <c r="W237" t="s">
        <v>3881</v>
      </c>
      <c r="X237" t="s">
        <v>663</v>
      </c>
      <c r="Y237" t="s">
        <v>3881</v>
      </c>
      <c r="Z237" t="s">
        <v>135</v>
      </c>
      <c r="AA237" t="s">
        <v>3930</v>
      </c>
      <c r="AB237" t="s">
        <v>3881</v>
      </c>
      <c r="AC237" t="s">
        <v>3881</v>
      </c>
      <c r="AD237" t="s">
        <v>3908</v>
      </c>
      <c r="AE237" t="s">
        <v>4</v>
      </c>
      <c r="AF237" t="s">
        <v>3907</v>
      </c>
      <c r="AG237" t="s">
        <v>3930</v>
      </c>
      <c r="AH237" t="s">
        <v>3930</v>
      </c>
      <c r="AI237" t="s">
        <v>1491</v>
      </c>
      <c r="AJ237" t="s">
        <v>138</v>
      </c>
      <c r="AK237" t="s">
        <v>102</v>
      </c>
      <c r="AL237" t="s">
        <v>3930</v>
      </c>
      <c r="AM237" t="s">
        <v>3930</v>
      </c>
      <c r="AN237" t="s">
        <v>3930</v>
      </c>
      <c r="AO237" t="s">
        <v>140</v>
      </c>
      <c r="AP237" t="s">
        <v>3930</v>
      </c>
      <c r="AQ237" t="s">
        <v>3930</v>
      </c>
      <c r="AR237" t="s">
        <v>701</v>
      </c>
      <c r="AS237" t="s">
        <v>145</v>
      </c>
    </row>
    <row r="238" spans="1:46">
      <c r="A238" s="1" t="s">
        <v>3845</v>
      </c>
      <c r="B238" s="1" t="s">
        <v>3846</v>
      </c>
      <c r="C238" s="1" t="s">
        <v>3890</v>
      </c>
      <c r="D238" s="1" t="s">
        <v>237</v>
      </c>
      <c r="F238" s="1" t="s">
        <v>3930</v>
      </c>
      <c r="G238" s="1" t="s">
        <v>3930</v>
      </c>
      <c r="H238" t="s">
        <v>129</v>
      </c>
      <c r="I238" t="s">
        <v>1</v>
      </c>
      <c r="J238" t="s">
        <v>7</v>
      </c>
      <c r="K238" t="s">
        <v>3881</v>
      </c>
      <c r="L238" t="s">
        <v>3881</v>
      </c>
      <c r="M238" t="s">
        <v>3881</v>
      </c>
      <c r="N238" t="s">
        <v>3930</v>
      </c>
      <c r="O238" t="s">
        <v>8</v>
      </c>
      <c r="P238" t="s">
        <v>3881</v>
      </c>
      <c r="Q238" t="s">
        <v>3881</v>
      </c>
      <c r="R238" t="s">
        <v>58</v>
      </c>
      <c r="S238" t="s">
        <v>634</v>
      </c>
      <c r="T238" t="s">
        <v>3930</v>
      </c>
      <c r="U238" t="s">
        <v>3930</v>
      </c>
      <c r="V238" t="s">
        <v>3930</v>
      </c>
      <c r="W238" t="s">
        <v>3881</v>
      </c>
      <c r="X238" t="s">
        <v>663</v>
      </c>
      <c r="Y238" t="s">
        <v>3881</v>
      </c>
      <c r="Z238" t="s">
        <v>135</v>
      </c>
      <c r="AA238" t="s">
        <v>3930</v>
      </c>
      <c r="AB238" t="s">
        <v>3881</v>
      </c>
      <c r="AC238" t="s">
        <v>3881</v>
      </c>
      <c r="AD238" t="s">
        <v>3908</v>
      </c>
      <c r="AE238" t="s">
        <v>4</v>
      </c>
      <c r="AF238" t="s">
        <v>3907</v>
      </c>
      <c r="AG238" t="s">
        <v>3930</v>
      </c>
      <c r="AH238" t="s">
        <v>3930</v>
      </c>
      <c r="AI238" t="s">
        <v>1491</v>
      </c>
      <c r="AJ238" t="s">
        <v>138</v>
      </c>
      <c r="AK238" t="s">
        <v>102</v>
      </c>
      <c r="AL238" t="s">
        <v>3930</v>
      </c>
      <c r="AM238" t="s">
        <v>3930</v>
      </c>
      <c r="AN238" t="s">
        <v>3930</v>
      </c>
      <c r="AO238" t="s">
        <v>140</v>
      </c>
      <c r="AP238" t="s">
        <v>3930</v>
      </c>
      <c r="AQ238" t="s">
        <v>3930</v>
      </c>
      <c r="AR238" t="s">
        <v>701</v>
      </c>
      <c r="AS238" t="s">
        <v>145</v>
      </c>
    </row>
    <row r="239" spans="1:46">
      <c r="A239" s="1" t="s">
        <v>3849</v>
      </c>
      <c r="B239" s="1" t="s">
        <v>3850</v>
      </c>
      <c r="C239" s="1" t="s">
        <v>3890</v>
      </c>
      <c r="D239" s="1" t="s">
        <v>237</v>
      </c>
      <c r="F239" s="1" t="s">
        <v>3930</v>
      </c>
      <c r="G239" s="1" t="s">
        <v>3930</v>
      </c>
      <c r="H239" t="s">
        <v>129</v>
      </c>
      <c r="I239" t="s">
        <v>1</v>
      </c>
      <c r="J239" t="s">
        <v>146</v>
      </c>
      <c r="K239" t="s">
        <v>3881</v>
      </c>
      <c r="L239" t="s">
        <v>3881</v>
      </c>
      <c r="M239" t="s">
        <v>3881</v>
      </c>
      <c r="N239" t="s">
        <v>3881</v>
      </c>
      <c r="O239" t="s">
        <v>9</v>
      </c>
      <c r="P239" t="s">
        <v>3881</v>
      </c>
      <c r="Q239" t="s">
        <v>3881</v>
      </c>
      <c r="R239" t="s">
        <v>603</v>
      </c>
      <c r="S239" t="s">
        <v>3881</v>
      </c>
      <c r="T239" t="s">
        <v>3930</v>
      </c>
      <c r="U239" t="s">
        <v>3930</v>
      </c>
      <c r="V239" t="s">
        <v>3881</v>
      </c>
      <c r="W239" t="s">
        <v>3881</v>
      </c>
      <c r="X239" t="s">
        <v>3881</v>
      </c>
      <c r="Y239" t="s">
        <v>3881</v>
      </c>
      <c r="Z239" t="s">
        <v>135</v>
      </c>
      <c r="AA239" t="s">
        <v>3930</v>
      </c>
      <c r="AB239" t="s">
        <v>136</v>
      </c>
      <c r="AC239" t="s">
        <v>3930</v>
      </c>
      <c r="AD239" t="s">
        <v>3908</v>
      </c>
      <c r="AE239" t="s">
        <v>4</v>
      </c>
      <c r="AF239" t="s">
        <v>3907</v>
      </c>
      <c r="AG239" t="s">
        <v>3930</v>
      </c>
      <c r="AH239" t="s">
        <v>3930</v>
      </c>
      <c r="AI239" t="s">
        <v>1491</v>
      </c>
      <c r="AJ239" t="s">
        <v>41</v>
      </c>
      <c r="AK239" t="s">
        <v>102</v>
      </c>
      <c r="AL239" t="s">
        <v>3930</v>
      </c>
      <c r="AM239" t="s">
        <v>3930</v>
      </c>
      <c r="AN239" t="s">
        <v>3930</v>
      </c>
      <c r="AO239" t="s">
        <v>187</v>
      </c>
      <c r="AP239" t="s">
        <v>3930</v>
      </c>
      <c r="AQ239" t="s">
        <v>3930</v>
      </c>
      <c r="AR239" t="s">
        <v>701</v>
      </c>
      <c r="AS239" t="s">
        <v>392</v>
      </c>
    </row>
    <row r="240" spans="1:46">
      <c r="A240" s="1" t="s">
        <v>3851</v>
      </c>
      <c r="B240" s="1" t="s">
        <v>3852</v>
      </c>
      <c r="C240" s="1" t="s">
        <v>3891</v>
      </c>
      <c r="D240" s="1" t="s">
        <v>237</v>
      </c>
      <c r="F240" s="1" t="s">
        <v>3930</v>
      </c>
      <c r="G240" s="1" t="s">
        <v>3930</v>
      </c>
      <c r="H240" t="s">
        <v>129</v>
      </c>
      <c r="I240" t="s">
        <v>1</v>
      </c>
      <c r="J240" t="s">
        <v>146</v>
      </c>
      <c r="K240" t="s">
        <v>3881</v>
      </c>
      <c r="L240" t="s">
        <v>3881</v>
      </c>
      <c r="M240" t="s">
        <v>3881</v>
      </c>
      <c r="N240" t="s">
        <v>3881</v>
      </c>
      <c r="O240" t="s">
        <v>9</v>
      </c>
      <c r="P240" t="s">
        <v>3881</v>
      </c>
      <c r="Q240" t="s">
        <v>3881</v>
      </c>
      <c r="R240" t="s">
        <v>603</v>
      </c>
      <c r="S240" t="s">
        <v>3881</v>
      </c>
      <c r="T240" t="s">
        <v>3930</v>
      </c>
      <c r="U240" t="s">
        <v>3930</v>
      </c>
      <c r="V240" t="s">
        <v>3881</v>
      </c>
      <c r="W240" t="s">
        <v>3881</v>
      </c>
      <c r="X240" t="s">
        <v>3881</v>
      </c>
      <c r="Y240" t="s">
        <v>3881</v>
      </c>
      <c r="Z240" t="s">
        <v>135</v>
      </c>
      <c r="AA240" t="s">
        <v>3930</v>
      </c>
      <c r="AB240" t="s">
        <v>136</v>
      </c>
      <c r="AC240" t="s">
        <v>3930</v>
      </c>
      <c r="AD240" t="s">
        <v>3908</v>
      </c>
      <c r="AE240" t="s">
        <v>4</v>
      </c>
      <c r="AF240" t="s">
        <v>3907</v>
      </c>
      <c r="AG240" t="s">
        <v>3930</v>
      </c>
      <c r="AH240" t="s">
        <v>3930</v>
      </c>
      <c r="AI240" t="s">
        <v>1491</v>
      </c>
      <c r="AJ240" t="s">
        <v>41</v>
      </c>
      <c r="AK240" t="s">
        <v>102</v>
      </c>
      <c r="AL240" t="s">
        <v>3930</v>
      </c>
      <c r="AM240" t="s">
        <v>3930</v>
      </c>
      <c r="AN240" t="s">
        <v>3930</v>
      </c>
      <c r="AO240" t="s">
        <v>187</v>
      </c>
      <c r="AP240" t="s">
        <v>3930</v>
      </c>
      <c r="AQ240" t="s">
        <v>3930</v>
      </c>
      <c r="AR240" t="s">
        <v>701</v>
      </c>
      <c r="AS240" t="s">
        <v>392</v>
      </c>
    </row>
    <row r="241" spans="1:46">
      <c r="A241" s="1" t="s">
        <v>3847</v>
      </c>
      <c r="B241" s="1" t="s">
        <v>3848</v>
      </c>
      <c r="C241" s="1" t="s">
        <v>3892</v>
      </c>
      <c r="D241" s="1" t="s">
        <v>237</v>
      </c>
      <c r="F241" s="1" t="s">
        <v>3930</v>
      </c>
      <c r="G241" s="1" t="s">
        <v>3930</v>
      </c>
      <c r="H241" t="s">
        <v>129</v>
      </c>
      <c r="I241" t="s">
        <v>0</v>
      </c>
      <c r="J241" t="s">
        <v>146</v>
      </c>
      <c r="K241" t="s">
        <v>3881</v>
      </c>
      <c r="L241" t="s">
        <v>3881</v>
      </c>
      <c r="M241" t="s">
        <v>3881</v>
      </c>
      <c r="N241" t="s">
        <v>3881</v>
      </c>
      <c r="O241" t="s">
        <v>9</v>
      </c>
      <c r="P241" t="s">
        <v>3881</v>
      </c>
      <c r="Q241" t="s">
        <v>3881</v>
      </c>
      <c r="R241" t="s">
        <v>603</v>
      </c>
      <c r="S241" t="s">
        <v>3881</v>
      </c>
      <c r="T241" t="s">
        <v>3930</v>
      </c>
      <c r="U241" t="s">
        <v>3930</v>
      </c>
      <c r="V241" t="s">
        <v>3881</v>
      </c>
      <c r="W241" t="s">
        <v>3881</v>
      </c>
      <c r="X241" t="s">
        <v>3881</v>
      </c>
      <c r="Y241" t="s">
        <v>3881</v>
      </c>
      <c r="Z241" t="s">
        <v>135</v>
      </c>
      <c r="AA241" t="s">
        <v>3930</v>
      </c>
      <c r="AB241" t="s">
        <v>136</v>
      </c>
      <c r="AC241" t="s">
        <v>3930</v>
      </c>
      <c r="AD241" t="s">
        <v>3908</v>
      </c>
      <c r="AE241" t="s">
        <v>4</v>
      </c>
      <c r="AF241" t="s">
        <v>3907</v>
      </c>
      <c r="AG241" t="s">
        <v>3930</v>
      </c>
      <c r="AH241" t="s">
        <v>3930</v>
      </c>
      <c r="AI241" t="s">
        <v>1489</v>
      </c>
      <c r="AJ241" t="s">
        <v>41</v>
      </c>
      <c r="AK241" t="s">
        <v>102</v>
      </c>
      <c r="AL241" t="s">
        <v>3930</v>
      </c>
      <c r="AM241" t="s">
        <v>3930</v>
      </c>
      <c r="AN241" t="s">
        <v>3930</v>
      </c>
      <c r="AO241" t="s">
        <v>187</v>
      </c>
      <c r="AP241" t="s">
        <v>3930</v>
      </c>
      <c r="AQ241" t="s">
        <v>3930</v>
      </c>
      <c r="AR241" t="s">
        <v>701</v>
      </c>
      <c r="AS241" t="s">
        <v>392</v>
      </c>
    </row>
    <row r="242" spans="1:46">
      <c r="A242" s="1" t="s">
        <v>263</v>
      </c>
      <c r="B242" s="1" t="s">
        <v>264</v>
      </c>
      <c r="C242" s="1" t="s">
        <v>3889</v>
      </c>
      <c r="D242" s="1" t="s">
        <v>3934</v>
      </c>
      <c r="E242" s="1" t="s">
        <v>296</v>
      </c>
      <c r="F242" s="1" t="s">
        <v>3930</v>
      </c>
      <c r="G242" s="1" t="s">
        <v>3930</v>
      </c>
      <c r="H242" t="s">
        <v>129</v>
      </c>
      <c r="I242" t="s">
        <v>0</v>
      </c>
      <c r="J242" t="s">
        <v>7</v>
      </c>
      <c r="K242" t="s">
        <v>3881</v>
      </c>
      <c r="L242" t="s">
        <v>3881</v>
      </c>
      <c r="M242" t="s">
        <v>3881</v>
      </c>
      <c r="N242" t="s">
        <v>3930</v>
      </c>
      <c r="O242" t="s">
        <v>8</v>
      </c>
      <c r="P242" t="s">
        <v>3881</v>
      </c>
      <c r="Q242" t="s">
        <v>3881</v>
      </c>
      <c r="R242" t="s">
        <v>58</v>
      </c>
      <c r="S242" t="s">
        <v>634</v>
      </c>
      <c r="T242" t="s">
        <v>3930</v>
      </c>
      <c r="U242" t="s">
        <v>3930</v>
      </c>
      <c r="V242" t="s">
        <v>3930</v>
      </c>
      <c r="W242" t="s">
        <v>3881</v>
      </c>
      <c r="X242" t="s">
        <v>3881</v>
      </c>
      <c r="Y242" t="s">
        <v>3881</v>
      </c>
      <c r="Z242" t="s">
        <v>3955</v>
      </c>
      <c r="AA242" t="s">
        <v>3930</v>
      </c>
      <c r="AB242" t="s">
        <v>3956</v>
      </c>
      <c r="AC242" t="s">
        <v>3930</v>
      </c>
      <c r="AD242" t="s">
        <v>3930</v>
      </c>
      <c r="AE242" t="s">
        <v>4</v>
      </c>
      <c r="AF242" t="s">
        <v>3907</v>
      </c>
      <c r="AG242" t="s">
        <v>137</v>
      </c>
      <c r="AH242" t="s">
        <v>3952</v>
      </c>
      <c r="AI242" t="s">
        <v>1491</v>
      </c>
      <c r="AJ242" t="s">
        <v>138</v>
      </c>
      <c r="AK242" t="s">
        <v>102</v>
      </c>
      <c r="AL242" t="s">
        <v>3930</v>
      </c>
      <c r="AM242" t="s">
        <v>3930</v>
      </c>
      <c r="AN242" t="s">
        <v>3930</v>
      </c>
      <c r="AO242" t="s">
        <v>187</v>
      </c>
      <c r="AP242" t="s">
        <v>3930</v>
      </c>
      <c r="AQ242" t="s">
        <v>3930</v>
      </c>
      <c r="AR242" t="s">
        <v>701</v>
      </c>
      <c r="AS242" t="s">
        <v>145</v>
      </c>
      <c r="AT242" t="s">
        <v>296</v>
      </c>
    </row>
    <row r="243" spans="1:46">
      <c r="A243" s="1" t="s">
        <v>267</v>
      </c>
      <c r="B243" s="1" t="s">
        <v>3861</v>
      </c>
      <c r="C243" s="1" t="s">
        <v>3889</v>
      </c>
      <c r="D243" s="1" t="s">
        <v>3934</v>
      </c>
      <c r="E243" s="1" t="s">
        <v>296</v>
      </c>
      <c r="F243" s="1" t="s">
        <v>3930</v>
      </c>
      <c r="G243" s="1" t="s">
        <v>3930</v>
      </c>
      <c r="H243" t="s">
        <v>129</v>
      </c>
      <c r="I243" t="s">
        <v>0</v>
      </c>
      <c r="J243" t="s">
        <v>7</v>
      </c>
      <c r="K243" t="s">
        <v>3881</v>
      </c>
      <c r="L243" t="s">
        <v>3881</v>
      </c>
      <c r="M243" t="s">
        <v>3881</v>
      </c>
      <c r="N243" t="s">
        <v>3930</v>
      </c>
      <c r="O243" t="s">
        <v>8</v>
      </c>
      <c r="P243" t="s">
        <v>3881</v>
      </c>
      <c r="Q243" t="s">
        <v>3881</v>
      </c>
      <c r="R243" t="s">
        <v>58</v>
      </c>
      <c r="S243" t="s">
        <v>634</v>
      </c>
      <c r="T243" t="s">
        <v>3930</v>
      </c>
      <c r="U243" t="s">
        <v>3930</v>
      </c>
      <c r="V243" t="s">
        <v>3930</v>
      </c>
      <c r="W243" t="s">
        <v>3881</v>
      </c>
      <c r="X243" t="s">
        <v>3881</v>
      </c>
      <c r="Y243" t="s">
        <v>3881</v>
      </c>
      <c r="Z243" t="s">
        <v>135</v>
      </c>
      <c r="AA243" t="s">
        <v>3930</v>
      </c>
      <c r="AB243" t="s">
        <v>136</v>
      </c>
      <c r="AC243" t="s">
        <v>3930</v>
      </c>
      <c r="AD243" t="s">
        <v>3908</v>
      </c>
      <c r="AE243" t="s">
        <v>4</v>
      </c>
      <c r="AF243" t="s">
        <v>3907</v>
      </c>
      <c r="AG243" t="s">
        <v>137</v>
      </c>
      <c r="AH243" t="s">
        <v>3952</v>
      </c>
      <c r="AI243" t="s">
        <v>1491</v>
      </c>
      <c r="AJ243" t="s">
        <v>138</v>
      </c>
      <c r="AK243" t="s">
        <v>102</v>
      </c>
      <c r="AL243" t="s">
        <v>3930</v>
      </c>
      <c r="AM243" t="s">
        <v>3930</v>
      </c>
      <c r="AN243" t="s">
        <v>3930</v>
      </c>
      <c r="AO243" t="s">
        <v>187</v>
      </c>
      <c r="AP243" t="s">
        <v>3930</v>
      </c>
      <c r="AQ243" t="s">
        <v>3930</v>
      </c>
      <c r="AR243" t="s">
        <v>701</v>
      </c>
      <c r="AS243" t="s">
        <v>145</v>
      </c>
      <c r="AT243" t="s">
        <v>296</v>
      </c>
    </row>
    <row r="244" spans="1:46">
      <c r="A244" s="1" t="s">
        <v>265</v>
      </c>
      <c r="B244" s="1" t="s">
        <v>266</v>
      </c>
      <c r="C244" s="1" t="s">
        <v>3894</v>
      </c>
      <c r="D244" s="1" t="s">
        <v>3934</v>
      </c>
      <c r="E244" s="1" t="s">
        <v>296</v>
      </c>
      <c r="F244" s="1" t="s">
        <v>3930</v>
      </c>
      <c r="G244" s="1" t="s">
        <v>3930</v>
      </c>
      <c r="H244" t="s">
        <v>129</v>
      </c>
      <c r="I244" t="s">
        <v>1</v>
      </c>
      <c r="J244" t="s">
        <v>7</v>
      </c>
      <c r="K244" t="s">
        <v>3881</v>
      </c>
      <c r="L244" t="s">
        <v>3881</v>
      </c>
      <c r="M244" t="s">
        <v>3881</v>
      </c>
      <c r="N244" t="s">
        <v>3930</v>
      </c>
      <c r="O244" t="s">
        <v>8</v>
      </c>
      <c r="P244" t="s">
        <v>3881</v>
      </c>
      <c r="Q244" t="s">
        <v>3881</v>
      </c>
      <c r="R244" t="s">
        <v>58</v>
      </c>
      <c r="S244" t="s">
        <v>634</v>
      </c>
      <c r="T244" t="s">
        <v>3930</v>
      </c>
      <c r="U244" t="s">
        <v>3930</v>
      </c>
      <c r="V244" t="s">
        <v>3930</v>
      </c>
      <c r="W244" t="s">
        <v>3881</v>
      </c>
      <c r="X244" t="s">
        <v>3881</v>
      </c>
      <c r="Y244" t="s">
        <v>3881</v>
      </c>
      <c r="Z244" t="s">
        <v>3955</v>
      </c>
      <c r="AA244" t="s">
        <v>3930</v>
      </c>
      <c r="AB244" t="s">
        <v>3956</v>
      </c>
      <c r="AC244" t="s">
        <v>3930</v>
      </c>
      <c r="AD244" t="s">
        <v>3930</v>
      </c>
      <c r="AE244" t="s">
        <v>4</v>
      </c>
      <c r="AF244" t="s">
        <v>3907</v>
      </c>
      <c r="AG244" t="s">
        <v>137</v>
      </c>
      <c r="AH244" t="s">
        <v>3952</v>
      </c>
      <c r="AI244" t="s">
        <v>1491</v>
      </c>
      <c r="AJ244" t="s">
        <v>138</v>
      </c>
      <c r="AK244" t="s">
        <v>102</v>
      </c>
      <c r="AL244" t="s">
        <v>3930</v>
      </c>
      <c r="AM244" t="s">
        <v>3930</v>
      </c>
      <c r="AN244" t="s">
        <v>3930</v>
      </c>
      <c r="AO244" t="s">
        <v>187</v>
      </c>
      <c r="AP244" t="s">
        <v>3930</v>
      </c>
      <c r="AQ244" t="s">
        <v>3930</v>
      </c>
      <c r="AR244" t="s">
        <v>701</v>
      </c>
      <c r="AS244" t="s">
        <v>145</v>
      </c>
      <c r="AT244" t="s">
        <v>296</v>
      </c>
    </row>
    <row r="245" spans="1:46">
      <c r="A245" s="1" t="s">
        <v>268</v>
      </c>
      <c r="B245" s="1" t="s">
        <v>3862</v>
      </c>
      <c r="C245" s="1" t="s">
        <v>3894</v>
      </c>
      <c r="D245" s="1" t="s">
        <v>3934</v>
      </c>
      <c r="E245" s="1" t="s">
        <v>296</v>
      </c>
      <c r="F245" s="1" t="s">
        <v>3930</v>
      </c>
      <c r="G245" s="1" t="s">
        <v>3930</v>
      </c>
      <c r="H245" t="s">
        <v>129</v>
      </c>
      <c r="I245" t="s">
        <v>1</v>
      </c>
      <c r="J245" t="s">
        <v>7</v>
      </c>
      <c r="K245" t="s">
        <v>3881</v>
      </c>
      <c r="L245" t="s">
        <v>3881</v>
      </c>
      <c r="M245" t="s">
        <v>3881</v>
      </c>
      <c r="N245" t="s">
        <v>3930</v>
      </c>
      <c r="O245" t="s">
        <v>8</v>
      </c>
      <c r="P245" t="s">
        <v>3881</v>
      </c>
      <c r="Q245" t="s">
        <v>3881</v>
      </c>
      <c r="R245" t="s">
        <v>58</v>
      </c>
      <c r="S245" t="s">
        <v>634</v>
      </c>
      <c r="T245" t="s">
        <v>3930</v>
      </c>
      <c r="U245" t="s">
        <v>3930</v>
      </c>
      <c r="V245" t="s">
        <v>3930</v>
      </c>
      <c r="W245" t="s">
        <v>3881</v>
      </c>
      <c r="X245" t="s">
        <v>3881</v>
      </c>
      <c r="Y245" t="s">
        <v>3881</v>
      </c>
      <c r="Z245" t="s">
        <v>135</v>
      </c>
      <c r="AA245" t="s">
        <v>3930</v>
      </c>
      <c r="AB245" t="s">
        <v>136</v>
      </c>
      <c r="AC245" t="s">
        <v>3930</v>
      </c>
      <c r="AD245" t="s">
        <v>3908</v>
      </c>
      <c r="AE245" t="s">
        <v>4</v>
      </c>
      <c r="AF245" t="s">
        <v>3907</v>
      </c>
      <c r="AG245" t="s">
        <v>137</v>
      </c>
      <c r="AH245" t="s">
        <v>3952</v>
      </c>
      <c r="AI245" t="s">
        <v>1491</v>
      </c>
      <c r="AJ245" t="s">
        <v>138</v>
      </c>
      <c r="AK245" t="s">
        <v>102</v>
      </c>
      <c r="AL245" t="s">
        <v>3930</v>
      </c>
      <c r="AM245" t="s">
        <v>3930</v>
      </c>
      <c r="AN245" t="s">
        <v>3930</v>
      </c>
      <c r="AO245" t="s">
        <v>187</v>
      </c>
      <c r="AP245" t="s">
        <v>3930</v>
      </c>
      <c r="AQ245" t="s">
        <v>3930</v>
      </c>
      <c r="AR245" t="s">
        <v>701</v>
      </c>
      <c r="AS245" t="s">
        <v>145</v>
      </c>
      <c r="AT245" t="s">
        <v>296</v>
      </c>
    </row>
    <row r="246" spans="1:46">
      <c r="A246" s="1" t="s">
        <v>269</v>
      </c>
      <c r="B246" s="1" t="s">
        <v>270</v>
      </c>
      <c r="C246" s="1" t="s">
        <v>3888</v>
      </c>
      <c r="D246" s="1" t="s">
        <v>3934</v>
      </c>
      <c r="E246" s="1" t="s">
        <v>296</v>
      </c>
      <c r="F246" s="1" t="s">
        <v>3930</v>
      </c>
      <c r="G246" s="1" t="s">
        <v>3930</v>
      </c>
      <c r="H246" t="s">
        <v>129</v>
      </c>
      <c r="I246" t="s">
        <v>0</v>
      </c>
      <c r="J246" t="s">
        <v>7</v>
      </c>
      <c r="K246" t="s">
        <v>3881</v>
      </c>
      <c r="L246" t="s">
        <v>3881</v>
      </c>
      <c r="M246" t="s">
        <v>3881</v>
      </c>
      <c r="N246" t="s">
        <v>3930</v>
      </c>
      <c r="O246" t="s">
        <v>8</v>
      </c>
      <c r="P246" t="s">
        <v>3881</v>
      </c>
      <c r="Q246" t="s">
        <v>3881</v>
      </c>
      <c r="R246" t="s">
        <v>58</v>
      </c>
      <c r="S246" t="s">
        <v>634</v>
      </c>
      <c r="T246" t="s">
        <v>3930</v>
      </c>
      <c r="U246" t="s">
        <v>3930</v>
      </c>
      <c r="V246" t="s">
        <v>3930</v>
      </c>
      <c r="W246" t="s">
        <v>3881</v>
      </c>
      <c r="X246" t="s">
        <v>3881</v>
      </c>
      <c r="Y246" t="s">
        <v>3881</v>
      </c>
      <c r="Z246" t="s">
        <v>3955</v>
      </c>
      <c r="AA246" t="s">
        <v>3930</v>
      </c>
      <c r="AB246" t="s">
        <v>3956</v>
      </c>
      <c r="AC246" t="s">
        <v>3930</v>
      </c>
      <c r="AD246" t="s">
        <v>3930</v>
      </c>
      <c r="AE246" t="s">
        <v>4</v>
      </c>
      <c r="AF246" t="s">
        <v>3907</v>
      </c>
      <c r="AG246" t="s">
        <v>137</v>
      </c>
      <c r="AH246" t="s">
        <v>3952</v>
      </c>
      <c r="AI246" t="s">
        <v>1491</v>
      </c>
      <c r="AJ246" t="s">
        <v>138</v>
      </c>
      <c r="AK246" t="s">
        <v>102</v>
      </c>
      <c r="AL246" t="s">
        <v>3930</v>
      </c>
      <c r="AM246" t="s">
        <v>3930</v>
      </c>
      <c r="AN246" t="s">
        <v>3930</v>
      </c>
      <c r="AO246" t="s">
        <v>187</v>
      </c>
      <c r="AP246" t="s">
        <v>3930</v>
      </c>
      <c r="AQ246" t="s">
        <v>3930</v>
      </c>
      <c r="AR246" t="s">
        <v>701</v>
      </c>
      <c r="AS246" t="s">
        <v>145</v>
      </c>
      <c r="AT246" t="s">
        <v>296</v>
      </c>
    </row>
    <row r="247" spans="1:46">
      <c r="A247" s="1" t="s">
        <v>271</v>
      </c>
      <c r="B247" s="1" t="s">
        <v>272</v>
      </c>
      <c r="C247" s="1" t="s">
        <v>3892</v>
      </c>
      <c r="D247" s="1" t="s">
        <v>3934</v>
      </c>
      <c r="E247" s="1" t="s">
        <v>296</v>
      </c>
      <c r="F247" s="1" t="s">
        <v>3930</v>
      </c>
      <c r="G247" s="1" t="s">
        <v>3930</v>
      </c>
      <c r="H247" t="s">
        <v>129</v>
      </c>
      <c r="I247" t="s">
        <v>0</v>
      </c>
      <c r="J247" t="s">
        <v>7</v>
      </c>
      <c r="K247" t="s">
        <v>3881</v>
      </c>
      <c r="L247" t="s">
        <v>3881</v>
      </c>
      <c r="M247" t="s">
        <v>3881</v>
      </c>
      <c r="N247" t="s">
        <v>3930</v>
      </c>
      <c r="O247" t="s">
        <v>8</v>
      </c>
      <c r="P247" t="s">
        <v>3881</v>
      </c>
      <c r="Q247" t="s">
        <v>3881</v>
      </c>
      <c r="R247" t="s">
        <v>58</v>
      </c>
      <c r="S247" t="s">
        <v>634</v>
      </c>
      <c r="T247" t="s">
        <v>3930</v>
      </c>
      <c r="U247" t="s">
        <v>3930</v>
      </c>
      <c r="V247" t="s">
        <v>3930</v>
      </c>
      <c r="W247" t="s">
        <v>3881</v>
      </c>
      <c r="X247" t="s">
        <v>3881</v>
      </c>
      <c r="Y247" t="s">
        <v>3881</v>
      </c>
      <c r="Z247" t="s">
        <v>3955</v>
      </c>
      <c r="AA247" t="s">
        <v>3930</v>
      </c>
      <c r="AB247" t="s">
        <v>3956</v>
      </c>
      <c r="AC247" t="s">
        <v>3930</v>
      </c>
      <c r="AD247" t="s">
        <v>3930</v>
      </c>
      <c r="AE247" t="s">
        <v>4</v>
      </c>
      <c r="AF247" t="s">
        <v>3907</v>
      </c>
      <c r="AG247" t="s">
        <v>137</v>
      </c>
      <c r="AH247" t="s">
        <v>3952</v>
      </c>
      <c r="AI247" t="s">
        <v>1491</v>
      </c>
      <c r="AJ247" t="s">
        <v>138</v>
      </c>
      <c r="AK247" t="s">
        <v>102</v>
      </c>
      <c r="AL247" t="s">
        <v>3930</v>
      </c>
      <c r="AM247" t="s">
        <v>3930</v>
      </c>
      <c r="AN247" t="s">
        <v>3930</v>
      </c>
      <c r="AO247" t="s">
        <v>187</v>
      </c>
      <c r="AP247" t="s">
        <v>3930</v>
      </c>
      <c r="AQ247" t="s">
        <v>3930</v>
      </c>
      <c r="AR247" t="s">
        <v>701</v>
      </c>
      <c r="AS247" t="s">
        <v>145</v>
      </c>
      <c r="AT247" t="s">
        <v>296</v>
      </c>
    </row>
    <row r="248" spans="1:46">
      <c r="A248" s="1" t="s">
        <v>275</v>
      </c>
      <c r="B248" s="1" t="s">
        <v>276</v>
      </c>
      <c r="C248" s="1" t="s">
        <v>3892</v>
      </c>
      <c r="D248" s="1" t="s">
        <v>3934</v>
      </c>
      <c r="E248" s="1" t="s">
        <v>296</v>
      </c>
      <c r="F248" s="1" t="s">
        <v>3930</v>
      </c>
      <c r="G248" s="1" t="s">
        <v>3930</v>
      </c>
      <c r="H248" t="s">
        <v>129</v>
      </c>
      <c r="I248" t="s">
        <v>0</v>
      </c>
      <c r="J248" t="s">
        <v>7</v>
      </c>
      <c r="K248" t="s">
        <v>3881</v>
      </c>
      <c r="L248" t="s">
        <v>3881</v>
      </c>
      <c r="M248" t="s">
        <v>3881</v>
      </c>
      <c r="N248" t="s">
        <v>3930</v>
      </c>
      <c r="O248" t="s">
        <v>8</v>
      </c>
      <c r="P248" t="s">
        <v>3881</v>
      </c>
      <c r="Q248" t="s">
        <v>3881</v>
      </c>
      <c r="R248" t="s">
        <v>58</v>
      </c>
      <c r="S248" t="s">
        <v>634</v>
      </c>
      <c r="T248" t="s">
        <v>3930</v>
      </c>
      <c r="U248" t="s">
        <v>3930</v>
      </c>
      <c r="V248" t="s">
        <v>3930</v>
      </c>
      <c r="W248" t="s">
        <v>3881</v>
      </c>
      <c r="X248" t="s">
        <v>3881</v>
      </c>
      <c r="Y248" t="s">
        <v>3881</v>
      </c>
      <c r="Z248" t="s">
        <v>135</v>
      </c>
      <c r="AA248" t="s">
        <v>3930</v>
      </c>
      <c r="AB248" t="s">
        <v>136</v>
      </c>
      <c r="AC248" t="s">
        <v>3930</v>
      </c>
      <c r="AD248" t="s">
        <v>3908</v>
      </c>
      <c r="AE248" t="s">
        <v>4</v>
      </c>
      <c r="AF248" t="s">
        <v>3907</v>
      </c>
      <c r="AG248" t="s">
        <v>137</v>
      </c>
      <c r="AH248" t="s">
        <v>3952</v>
      </c>
      <c r="AI248" t="s">
        <v>1491</v>
      </c>
      <c r="AJ248" t="s">
        <v>138</v>
      </c>
      <c r="AK248" t="s">
        <v>102</v>
      </c>
      <c r="AL248" t="s">
        <v>3930</v>
      </c>
      <c r="AM248" t="s">
        <v>3930</v>
      </c>
      <c r="AN248" t="s">
        <v>3930</v>
      </c>
      <c r="AO248" t="s">
        <v>187</v>
      </c>
      <c r="AP248" t="s">
        <v>3930</v>
      </c>
      <c r="AQ248" t="s">
        <v>3930</v>
      </c>
      <c r="AR248" t="s">
        <v>701</v>
      </c>
      <c r="AS248" t="s">
        <v>145</v>
      </c>
      <c r="AT248" t="s">
        <v>296</v>
      </c>
    </row>
    <row r="249" spans="1:46">
      <c r="A249" s="1" t="s">
        <v>273</v>
      </c>
      <c r="B249" s="1" t="s">
        <v>274</v>
      </c>
      <c r="C249" s="1" t="s">
        <v>3890</v>
      </c>
      <c r="D249" s="1" t="s">
        <v>3934</v>
      </c>
      <c r="E249" s="1" t="s">
        <v>296</v>
      </c>
      <c r="F249" s="1" t="s">
        <v>3930</v>
      </c>
      <c r="G249" s="1" t="s">
        <v>3930</v>
      </c>
      <c r="H249" t="s">
        <v>129</v>
      </c>
      <c r="I249" t="s">
        <v>1</v>
      </c>
      <c r="J249" t="s">
        <v>7</v>
      </c>
      <c r="K249" t="s">
        <v>3881</v>
      </c>
      <c r="L249" t="s">
        <v>3881</v>
      </c>
      <c r="M249" t="s">
        <v>3881</v>
      </c>
      <c r="N249" t="s">
        <v>3930</v>
      </c>
      <c r="O249" t="s">
        <v>8</v>
      </c>
      <c r="P249" t="s">
        <v>3881</v>
      </c>
      <c r="Q249" t="s">
        <v>3881</v>
      </c>
      <c r="R249" t="s">
        <v>58</v>
      </c>
      <c r="S249" t="s">
        <v>634</v>
      </c>
      <c r="T249" t="s">
        <v>3930</v>
      </c>
      <c r="U249" t="s">
        <v>3930</v>
      </c>
      <c r="V249" t="s">
        <v>3930</v>
      </c>
      <c r="W249" t="s">
        <v>3881</v>
      </c>
      <c r="X249" t="s">
        <v>3881</v>
      </c>
      <c r="Y249" t="s">
        <v>3881</v>
      </c>
      <c r="Z249" t="s">
        <v>3955</v>
      </c>
      <c r="AA249" t="s">
        <v>3930</v>
      </c>
      <c r="AB249" t="s">
        <v>3956</v>
      </c>
      <c r="AC249" t="s">
        <v>3930</v>
      </c>
      <c r="AD249" t="s">
        <v>3930</v>
      </c>
      <c r="AE249" t="s">
        <v>4</v>
      </c>
      <c r="AF249" t="s">
        <v>3907</v>
      </c>
      <c r="AG249" t="s">
        <v>137</v>
      </c>
      <c r="AH249" t="s">
        <v>3952</v>
      </c>
      <c r="AI249" t="s">
        <v>1491</v>
      </c>
      <c r="AJ249" t="s">
        <v>138</v>
      </c>
      <c r="AK249" t="s">
        <v>102</v>
      </c>
      <c r="AL249" t="s">
        <v>3930</v>
      </c>
      <c r="AM249" t="s">
        <v>3930</v>
      </c>
      <c r="AN249" t="s">
        <v>3930</v>
      </c>
      <c r="AO249" t="s">
        <v>187</v>
      </c>
      <c r="AP249" t="s">
        <v>3930</v>
      </c>
      <c r="AQ249" t="s">
        <v>3930</v>
      </c>
      <c r="AR249" t="s">
        <v>701</v>
      </c>
      <c r="AS249" t="s">
        <v>145</v>
      </c>
      <c r="AT249" t="s">
        <v>296</v>
      </c>
    </row>
    <row r="250" spans="1:46">
      <c r="A250" s="1" t="s">
        <v>277</v>
      </c>
      <c r="B250" s="1" t="s">
        <v>278</v>
      </c>
      <c r="C250" s="1" t="s">
        <v>3890</v>
      </c>
      <c r="D250" s="1" t="s">
        <v>3934</v>
      </c>
      <c r="E250" s="1" t="s">
        <v>296</v>
      </c>
      <c r="F250" s="1" t="s">
        <v>3930</v>
      </c>
      <c r="G250" s="1" t="s">
        <v>3930</v>
      </c>
      <c r="H250" t="s">
        <v>129</v>
      </c>
      <c r="I250" t="s">
        <v>1</v>
      </c>
      <c r="J250" t="s">
        <v>7</v>
      </c>
      <c r="K250" t="s">
        <v>3881</v>
      </c>
      <c r="L250" t="s">
        <v>3881</v>
      </c>
      <c r="M250" t="s">
        <v>3881</v>
      </c>
      <c r="N250" t="s">
        <v>3930</v>
      </c>
      <c r="O250" t="s">
        <v>8</v>
      </c>
      <c r="P250" t="s">
        <v>3881</v>
      </c>
      <c r="Q250" t="s">
        <v>3881</v>
      </c>
      <c r="R250" t="s">
        <v>58</v>
      </c>
      <c r="S250" t="s">
        <v>634</v>
      </c>
      <c r="T250" t="s">
        <v>3930</v>
      </c>
      <c r="U250" t="s">
        <v>3930</v>
      </c>
      <c r="V250" t="s">
        <v>3930</v>
      </c>
      <c r="W250" t="s">
        <v>3881</v>
      </c>
      <c r="X250" t="s">
        <v>3881</v>
      </c>
      <c r="Y250" t="s">
        <v>3881</v>
      </c>
      <c r="Z250" t="s">
        <v>135</v>
      </c>
      <c r="AA250" t="s">
        <v>3930</v>
      </c>
      <c r="AB250" t="s">
        <v>136</v>
      </c>
      <c r="AC250" t="s">
        <v>3930</v>
      </c>
      <c r="AD250" t="s">
        <v>3908</v>
      </c>
      <c r="AE250" t="s">
        <v>4</v>
      </c>
      <c r="AF250" t="s">
        <v>3907</v>
      </c>
      <c r="AG250" t="s">
        <v>137</v>
      </c>
      <c r="AH250" t="s">
        <v>3952</v>
      </c>
      <c r="AI250" t="s">
        <v>1491</v>
      </c>
      <c r="AJ250" t="s">
        <v>138</v>
      </c>
      <c r="AK250" t="s">
        <v>102</v>
      </c>
      <c r="AL250" t="s">
        <v>3930</v>
      </c>
      <c r="AM250" t="s">
        <v>3930</v>
      </c>
      <c r="AN250" t="s">
        <v>3930</v>
      </c>
      <c r="AO250" t="s">
        <v>187</v>
      </c>
      <c r="AP250" t="s">
        <v>3930</v>
      </c>
      <c r="AQ250" t="s">
        <v>3930</v>
      </c>
      <c r="AR250" t="s">
        <v>701</v>
      </c>
      <c r="AS250" t="s">
        <v>145</v>
      </c>
      <c r="AT250" t="s">
        <v>296</v>
      </c>
    </row>
    <row r="251" spans="1:46">
      <c r="A251" s="1" t="s">
        <v>256</v>
      </c>
      <c r="B251" s="1" t="s">
        <v>257</v>
      </c>
      <c r="C251" s="1" t="s">
        <v>3889</v>
      </c>
      <c r="D251" s="1" t="s">
        <v>3962</v>
      </c>
      <c r="E251" s="1" t="s">
        <v>296</v>
      </c>
      <c r="F251" s="1" t="s">
        <v>3930</v>
      </c>
      <c r="G251" s="1" t="s">
        <v>3930</v>
      </c>
      <c r="H251" t="s">
        <v>129</v>
      </c>
      <c r="I251" t="s">
        <v>2</v>
      </c>
      <c r="J251" t="s">
        <v>7</v>
      </c>
      <c r="K251" t="s">
        <v>3881</v>
      </c>
      <c r="L251" t="s">
        <v>3881</v>
      </c>
      <c r="M251" t="s">
        <v>3881</v>
      </c>
      <c r="N251" t="s">
        <v>3881</v>
      </c>
      <c r="O251" t="s">
        <v>8</v>
      </c>
      <c r="P251" t="s">
        <v>3881</v>
      </c>
      <c r="Q251" t="s">
        <v>3881</v>
      </c>
      <c r="R251" t="s">
        <v>3881</v>
      </c>
      <c r="S251" t="s">
        <v>3881</v>
      </c>
      <c r="T251" t="s">
        <v>3930</v>
      </c>
      <c r="U251" t="s">
        <v>3930</v>
      </c>
      <c r="V251" t="s">
        <v>3881</v>
      </c>
      <c r="W251" t="s">
        <v>3881</v>
      </c>
      <c r="X251" t="s">
        <v>3881</v>
      </c>
      <c r="Y251" t="s">
        <v>3881</v>
      </c>
      <c r="Z251" t="s">
        <v>135</v>
      </c>
      <c r="AA251" t="s">
        <v>3930</v>
      </c>
      <c r="AB251" t="s">
        <v>136</v>
      </c>
      <c r="AC251" t="s">
        <v>3930</v>
      </c>
      <c r="AD251" t="s">
        <v>3908</v>
      </c>
      <c r="AE251" t="s">
        <v>4</v>
      </c>
      <c r="AF251" t="s">
        <v>3907</v>
      </c>
      <c r="AG251" t="s">
        <v>137</v>
      </c>
      <c r="AH251" t="s">
        <v>3952</v>
      </c>
      <c r="AI251" t="s">
        <v>1491</v>
      </c>
      <c r="AJ251" t="s">
        <v>138</v>
      </c>
      <c r="AK251" t="s">
        <v>102</v>
      </c>
      <c r="AL251" t="s">
        <v>3930</v>
      </c>
      <c r="AM251" t="s">
        <v>3930</v>
      </c>
      <c r="AN251" t="s">
        <v>3930</v>
      </c>
      <c r="AO251" t="s">
        <v>187</v>
      </c>
      <c r="AP251" t="s">
        <v>3930</v>
      </c>
      <c r="AQ251" t="s">
        <v>3930</v>
      </c>
      <c r="AR251" t="s">
        <v>701</v>
      </c>
      <c r="AS251" t="s">
        <v>145</v>
      </c>
      <c r="AT251" t="s">
        <v>296</v>
      </c>
    </row>
    <row r="252" spans="1:46">
      <c r="A252" s="1" t="s">
        <v>258</v>
      </c>
      <c r="B252" s="1" t="s">
        <v>259</v>
      </c>
      <c r="C252" s="1" t="s">
        <v>3894</v>
      </c>
      <c r="D252" s="1" t="s">
        <v>3962</v>
      </c>
      <c r="E252" s="1" t="s">
        <v>296</v>
      </c>
      <c r="F252" s="1" t="s">
        <v>3930</v>
      </c>
      <c r="G252" s="1" t="s">
        <v>3930</v>
      </c>
      <c r="H252" t="s">
        <v>129</v>
      </c>
      <c r="I252" t="s">
        <v>2</v>
      </c>
      <c r="J252" t="s">
        <v>7</v>
      </c>
      <c r="K252" t="s">
        <v>3881</v>
      </c>
      <c r="L252" t="s">
        <v>3881</v>
      </c>
      <c r="M252" t="s">
        <v>3881</v>
      </c>
      <c r="N252" t="s">
        <v>3881</v>
      </c>
      <c r="O252" t="s">
        <v>8</v>
      </c>
      <c r="P252" t="s">
        <v>3881</v>
      </c>
      <c r="Q252" t="s">
        <v>3881</v>
      </c>
      <c r="R252" t="s">
        <v>3881</v>
      </c>
      <c r="S252" t="s">
        <v>3881</v>
      </c>
      <c r="T252" t="s">
        <v>3930</v>
      </c>
      <c r="U252" t="s">
        <v>3930</v>
      </c>
      <c r="V252" t="s">
        <v>3881</v>
      </c>
      <c r="W252" t="s">
        <v>3881</v>
      </c>
      <c r="X252" t="s">
        <v>3881</v>
      </c>
      <c r="Y252" t="s">
        <v>3881</v>
      </c>
      <c r="Z252" t="s">
        <v>135</v>
      </c>
      <c r="AA252" t="s">
        <v>3930</v>
      </c>
      <c r="AB252" t="s">
        <v>136</v>
      </c>
      <c r="AC252" t="s">
        <v>3930</v>
      </c>
      <c r="AD252" t="s">
        <v>3908</v>
      </c>
      <c r="AE252" t="s">
        <v>4</v>
      </c>
      <c r="AF252" t="s">
        <v>3907</v>
      </c>
      <c r="AG252" t="s">
        <v>137</v>
      </c>
      <c r="AH252" t="s">
        <v>3952</v>
      </c>
      <c r="AI252" t="s">
        <v>1491</v>
      </c>
      <c r="AJ252" t="s">
        <v>138</v>
      </c>
      <c r="AK252" t="s">
        <v>102</v>
      </c>
      <c r="AL252" t="s">
        <v>3930</v>
      </c>
      <c r="AM252" t="s">
        <v>3930</v>
      </c>
      <c r="AN252" t="s">
        <v>3930</v>
      </c>
      <c r="AO252" t="s">
        <v>187</v>
      </c>
      <c r="AP252" t="s">
        <v>3930</v>
      </c>
      <c r="AQ252" t="s">
        <v>3930</v>
      </c>
      <c r="AR252" t="s">
        <v>701</v>
      </c>
      <c r="AS252" t="s">
        <v>145</v>
      </c>
      <c r="AT252" t="s">
        <v>296</v>
      </c>
    </row>
    <row r="253" spans="1:46">
      <c r="A253" s="1" t="s">
        <v>260</v>
      </c>
      <c r="B253" s="1" t="s">
        <v>261</v>
      </c>
      <c r="C253" s="1" t="s">
        <v>3892</v>
      </c>
      <c r="D253" s="1" t="s">
        <v>3962</v>
      </c>
      <c r="E253" s="1" t="s">
        <v>296</v>
      </c>
      <c r="F253" s="1" t="s">
        <v>3930</v>
      </c>
      <c r="G253" s="1" t="s">
        <v>3930</v>
      </c>
      <c r="H253" t="s">
        <v>129</v>
      </c>
      <c r="I253" t="s">
        <v>2</v>
      </c>
      <c r="J253" t="s">
        <v>7</v>
      </c>
      <c r="K253" t="s">
        <v>3881</v>
      </c>
      <c r="L253" t="s">
        <v>3881</v>
      </c>
      <c r="M253" t="s">
        <v>3881</v>
      </c>
      <c r="N253" t="s">
        <v>3881</v>
      </c>
      <c r="O253" t="s">
        <v>8</v>
      </c>
      <c r="P253" t="s">
        <v>3881</v>
      </c>
      <c r="Q253" t="s">
        <v>3881</v>
      </c>
      <c r="R253" t="s">
        <v>3881</v>
      </c>
      <c r="S253" t="s">
        <v>3881</v>
      </c>
      <c r="T253" t="s">
        <v>3930</v>
      </c>
      <c r="U253" t="s">
        <v>3930</v>
      </c>
      <c r="V253" t="s">
        <v>3881</v>
      </c>
      <c r="W253" t="s">
        <v>3881</v>
      </c>
      <c r="X253" t="s">
        <v>3881</v>
      </c>
      <c r="Y253" t="s">
        <v>3881</v>
      </c>
      <c r="Z253" t="s">
        <v>135</v>
      </c>
      <c r="AA253" t="s">
        <v>3930</v>
      </c>
      <c r="AB253" t="s">
        <v>136</v>
      </c>
      <c r="AC253" t="s">
        <v>3930</v>
      </c>
      <c r="AD253" t="s">
        <v>3908</v>
      </c>
      <c r="AE253" t="s">
        <v>4</v>
      </c>
      <c r="AF253" t="s">
        <v>3907</v>
      </c>
      <c r="AG253" t="s">
        <v>137</v>
      </c>
      <c r="AH253" t="s">
        <v>3952</v>
      </c>
      <c r="AI253" t="s">
        <v>1491</v>
      </c>
      <c r="AJ253" t="s">
        <v>138</v>
      </c>
      <c r="AK253" t="s">
        <v>102</v>
      </c>
      <c r="AL253" t="s">
        <v>3930</v>
      </c>
      <c r="AM253" t="s">
        <v>3930</v>
      </c>
      <c r="AN253" t="s">
        <v>3930</v>
      </c>
      <c r="AO253" t="s">
        <v>187</v>
      </c>
      <c r="AP253" t="s">
        <v>3930</v>
      </c>
      <c r="AQ253" t="s">
        <v>3930</v>
      </c>
      <c r="AR253" t="s">
        <v>701</v>
      </c>
      <c r="AS253" t="s">
        <v>145</v>
      </c>
      <c r="AT253" t="s">
        <v>296</v>
      </c>
    </row>
    <row r="254" spans="1:46">
      <c r="A254" s="1" t="s">
        <v>262</v>
      </c>
      <c r="B254" s="1" t="s">
        <v>3865</v>
      </c>
      <c r="C254" s="1" t="s">
        <v>3890</v>
      </c>
      <c r="D254" s="1" t="s">
        <v>3962</v>
      </c>
      <c r="E254" s="1" t="s">
        <v>296</v>
      </c>
      <c r="F254" s="1" t="s">
        <v>3930</v>
      </c>
      <c r="G254" s="1" t="s">
        <v>3930</v>
      </c>
      <c r="H254" t="s">
        <v>129</v>
      </c>
      <c r="I254" t="s">
        <v>2</v>
      </c>
      <c r="J254" t="s">
        <v>7</v>
      </c>
      <c r="K254" t="s">
        <v>3881</v>
      </c>
      <c r="L254" t="s">
        <v>3881</v>
      </c>
      <c r="M254" t="s">
        <v>3881</v>
      </c>
      <c r="N254" t="s">
        <v>3881</v>
      </c>
      <c r="O254" t="s">
        <v>8</v>
      </c>
      <c r="P254" t="s">
        <v>3881</v>
      </c>
      <c r="Q254" t="s">
        <v>3881</v>
      </c>
      <c r="R254" t="s">
        <v>3881</v>
      </c>
      <c r="S254" t="s">
        <v>3881</v>
      </c>
      <c r="T254" t="s">
        <v>3930</v>
      </c>
      <c r="U254" t="s">
        <v>3930</v>
      </c>
      <c r="V254" t="s">
        <v>3881</v>
      </c>
      <c r="W254" t="s">
        <v>3881</v>
      </c>
      <c r="X254" t="s">
        <v>3881</v>
      </c>
      <c r="Y254" t="s">
        <v>3881</v>
      </c>
      <c r="Z254" t="s">
        <v>135</v>
      </c>
      <c r="AA254" t="s">
        <v>3930</v>
      </c>
      <c r="AB254" t="s">
        <v>136</v>
      </c>
      <c r="AC254" t="s">
        <v>3930</v>
      </c>
      <c r="AD254" t="s">
        <v>3908</v>
      </c>
      <c r="AE254" t="s">
        <v>4</v>
      </c>
      <c r="AF254" t="s">
        <v>3907</v>
      </c>
      <c r="AG254" t="s">
        <v>137</v>
      </c>
      <c r="AH254" t="s">
        <v>3952</v>
      </c>
      <c r="AI254" t="s">
        <v>1491</v>
      </c>
      <c r="AJ254" t="s">
        <v>138</v>
      </c>
      <c r="AK254" t="s">
        <v>102</v>
      </c>
      <c r="AL254" t="s">
        <v>3930</v>
      </c>
      <c r="AM254" t="s">
        <v>3930</v>
      </c>
      <c r="AN254" t="s">
        <v>3930</v>
      </c>
      <c r="AO254" t="s">
        <v>187</v>
      </c>
      <c r="AP254" t="s">
        <v>3930</v>
      </c>
      <c r="AQ254" t="s">
        <v>3930</v>
      </c>
      <c r="AR254" t="s">
        <v>701</v>
      </c>
      <c r="AS254" t="s">
        <v>145</v>
      </c>
      <c r="AT254" t="s">
        <v>296</v>
      </c>
    </row>
    <row r="255" spans="1:46">
      <c r="A255" s="1" t="s">
        <v>241</v>
      </c>
      <c r="B255" s="1" t="s">
        <v>242</v>
      </c>
      <c r="C255" s="1" t="s">
        <v>3889</v>
      </c>
      <c r="D255" s="1" t="s">
        <v>3962</v>
      </c>
      <c r="E255" s="1" t="s">
        <v>296</v>
      </c>
      <c r="F255" s="1" t="s">
        <v>3930</v>
      </c>
      <c r="G255" s="1" t="s">
        <v>3930</v>
      </c>
      <c r="H255" t="s">
        <v>129</v>
      </c>
      <c r="I255" t="s">
        <v>0</v>
      </c>
      <c r="J255" t="s">
        <v>7</v>
      </c>
      <c r="K255" t="s">
        <v>3881</v>
      </c>
      <c r="L255" t="s">
        <v>3881</v>
      </c>
      <c r="M255" t="s">
        <v>3881</v>
      </c>
      <c r="N255" t="s">
        <v>3930</v>
      </c>
      <c r="O255" t="s">
        <v>8</v>
      </c>
      <c r="P255" t="s">
        <v>3881</v>
      </c>
      <c r="Q255" t="s">
        <v>3881</v>
      </c>
      <c r="R255" t="s">
        <v>58</v>
      </c>
      <c r="S255" t="s">
        <v>634</v>
      </c>
      <c r="T255" t="s">
        <v>3930</v>
      </c>
      <c r="U255" t="s">
        <v>3930</v>
      </c>
      <c r="V255" t="s">
        <v>3930</v>
      </c>
      <c r="W255" t="s">
        <v>3881</v>
      </c>
      <c r="X255" t="s">
        <v>3881</v>
      </c>
      <c r="Y255" t="s">
        <v>3881</v>
      </c>
      <c r="Z255" t="s">
        <v>135</v>
      </c>
      <c r="AA255" t="s">
        <v>3930</v>
      </c>
      <c r="AB255" t="s">
        <v>136</v>
      </c>
      <c r="AC255" t="s">
        <v>3930</v>
      </c>
      <c r="AD255" t="s">
        <v>3908</v>
      </c>
      <c r="AE255" t="s">
        <v>1279</v>
      </c>
      <c r="AF255" t="s">
        <v>3907</v>
      </c>
      <c r="AG255" t="s">
        <v>137</v>
      </c>
      <c r="AH255" t="s">
        <v>3952</v>
      </c>
      <c r="AI255" t="s">
        <v>1491</v>
      </c>
      <c r="AJ255" t="s">
        <v>138</v>
      </c>
      <c r="AK255" t="s">
        <v>102</v>
      </c>
      <c r="AL255" t="s">
        <v>3930</v>
      </c>
      <c r="AM255" t="s">
        <v>3930</v>
      </c>
      <c r="AN255" t="s">
        <v>3930</v>
      </c>
      <c r="AO255" t="s">
        <v>1725</v>
      </c>
      <c r="AP255" t="s">
        <v>3930</v>
      </c>
      <c r="AQ255" t="s">
        <v>3930</v>
      </c>
      <c r="AR255" t="s">
        <v>701</v>
      </c>
      <c r="AS255" t="s">
        <v>145</v>
      </c>
      <c r="AT255" t="s">
        <v>296</v>
      </c>
    </row>
    <row r="256" spans="1:46">
      <c r="A256" s="1" t="s">
        <v>245</v>
      </c>
      <c r="B256" s="1" t="s">
        <v>3863</v>
      </c>
      <c r="C256" s="1" t="s">
        <v>3889</v>
      </c>
      <c r="D256" s="1" t="s">
        <v>3934</v>
      </c>
      <c r="E256" s="1" t="s">
        <v>296</v>
      </c>
      <c r="F256" s="1" t="s">
        <v>3930</v>
      </c>
      <c r="G256" s="1" t="s">
        <v>3930</v>
      </c>
      <c r="H256" t="s">
        <v>129</v>
      </c>
      <c r="I256" t="s">
        <v>0</v>
      </c>
      <c r="J256" t="s">
        <v>7</v>
      </c>
      <c r="K256" t="s">
        <v>3881</v>
      </c>
      <c r="L256" t="s">
        <v>3881</v>
      </c>
      <c r="M256" t="s">
        <v>3881</v>
      </c>
      <c r="N256" t="s">
        <v>3930</v>
      </c>
      <c r="O256" t="s">
        <v>8</v>
      </c>
      <c r="P256" t="s">
        <v>3881</v>
      </c>
      <c r="Q256" t="s">
        <v>3881</v>
      </c>
      <c r="R256" t="s">
        <v>58</v>
      </c>
      <c r="S256" t="s">
        <v>634</v>
      </c>
      <c r="T256" t="s">
        <v>3930</v>
      </c>
      <c r="U256" t="s">
        <v>3930</v>
      </c>
      <c r="V256" t="s">
        <v>3930</v>
      </c>
      <c r="W256" t="s">
        <v>3881</v>
      </c>
      <c r="X256" t="s">
        <v>3881</v>
      </c>
      <c r="Y256" t="s">
        <v>3881</v>
      </c>
      <c r="Z256" t="s">
        <v>135</v>
      </c>
      <c r="AA256" t="s">
        <v>3930</v>
      </c>
      <c r="AB256" t="s">
        <v>136</v>
      </c>
      <c r="AC256" t="s">
        <v>3930</v>
      </c>
      <c r="AD256" t="s">
        <v>3908</v>
      </c>
      <c r="AE256" t="s">
        <v>1279</v>
      </c>
      <c r="AF256" t="s">
        <v>3907</v>
      </c>
      <c r="AG256" t="s">
        <v>137</v>
      </c>
      <c r="AH256" t="s">
        <v>3952</v>
      </c>
      <c r="AI256" t="s">
        <v>1491</v>
      </c>
      <c r="AJ256" t="s">
        <v>138</v>
      </c>
      <c r="AK256" t="s">
        <v>102</v>
      </c>
      <c r="AL256" t="s">
        <v>3930</v>
      </c>
      <c r="AM256" t="s">
        <v>3930</v>
      </c>
      <c r="AN256" t="s">
        <v>3930</v>
      </c>
      <c r="AO256" t="s">
        <v>1725</v>
      </c>
      <c r="AP256" t="s">
        <v>3930</v>
      </c>
      <c r="AQ256" t="s">
        <v>3930</v>
      </c>
      <c r="AR256" t="s">
        <v>701</v>
      </c>
      <c r="AS256" t="s">
        <v>145</v>
      </c>
      <c r="AT256" t="s">
        <v>296</v>
      </c>
    </row>
    <row r="257" spans="1:46">
      <c r="A257" s="1" t="s">
        <v>243</v>
      </c>
      <c r="B257" s="1" t="s">
        <v>244</v>
      </c>
      <c r="C257" s="1" t="s">
        <v>3894</v>
      </c>
      <c r="D257" s="1" t="s">
        <v>3962</v>
      </c>
      <c r="E257" s="1" t="s">
        <v>296</v>
      </c>
      <c r="F257" s="1" t="s">
        <v>3930</v>
      </c>
      <c r="G257" s="1" t="s">
        <v>3930</v>
      </c>
      <c r="H257" t="s">
        <v>129</v>
      </c>
      <c r="I257" t="s">
        <v>1</v>
      </c>
      <c r="J257" t="s">
        <v>7</v>
      </c>
      <c r="K257" t="s">
        <v>3881</v>
      </c>
      <c r="L257" t="s">
        <v>3881</v>
      </c>
      <c r="M257" t="s">
        <v>3881</v>
      </c>
      <c r="N257" t="s">
        <v>3930</v>
      </c>
      <c r="O257" t="s">
        <v>8</v>
      </c>
      <c r="P257" t="s">
        <v>3881</v>
      </c>
      <c r="Q257" t="s">
        <v>3881</v>
      </c>
      <c r="R257" t="s">
        <v>58</v>
      </c>
      <c r="S257" t="s">
        <v>634</v>
      </c>
      <c r="T257" t="s">
        <v>3930</v>
      </c>
      <c r="U257" t="s">
        <v>3930</v>
      </c>
      <c r="V257" t="s">
        <v>3930</v>
      </c>
      <c r="W257" t="s">
        <v>3881</v>
      </c>
      <c r="X257" t="s">
        <v>3881</v>
      </c>
      <c r="Y257" t="s">
        <v>3881</v>
      </c>
      <c r="Z257" t="s">
        <v>135</v>
      </c>
      <c r="AA257" t="s">
        <v>3930</v>
      </c>
      <c r="AB257" t="s">
        <v>136</v>
      </c>
      <c r="AC257" t="s">
        <v>3930</v>
      </c>
      <c r="AD257" t="s">
        <v>3908</v>
      </c>
      <c r="AE257" t="s">
        <v>1279</v>
      </c>
      <c r="AF257" t="s">
        <v>3907</v>
      </c>
      <c r="AG257" t="s">
        <v>137</v>
      </c>
      <c r="AH257" t="s">
        <v>3952</v>
      </c>
      <c r="AI257" t="s">
        <v>1491</v>
      </c>
      <c r="AJ257" t="s">
        <v>138</v>
      </c>
      <c r="AK257" t="s">
        <v>102</v>
      </c>
      <c r="AL257" t="s">
        <v>3930</v>
      </c>
      <c r="AM257" t="s">
        <v>3930</v>
      </c>
      <c r="AN257" t="s">
        <v>3930</v>
      </c>
      <c r="AO257" t="s">
        <v>1725</v>
      </c>
      <c r="AP257" t="s">
        <v>3930</v>
      </c>
      <c r="AQ257" t="s">
        <v>3930</v>
      </c>
      <c r="AR257" t="s">
        <v>701</v>
      </c>
      <c r="AS257" t="s">
        <v>145</v>
      </c>
      <c r="AT257" t="s">
        <v>296</v>
      </c>
    </row>
    <row r="258" spans="1:46">
      <c r="A258" s="1" t="s">
        <v>246</v>
      </c>
      <c r="B258" s="1" t="s">
        <v>3864</v>
      </c>
      <c r="C258" s="1" t="s">
        <v>3894</v>
      </c>
      <c r="D258" s="1" t="s">
        <v>3962</v>
      </c>
      <c r="E258" s="1" t="s">
        <v>296</v>
      </c>
      <c r="F258" s="1" t="s">
        <v>3930</v>
      </c>
      <c r="G258" s="1" t="s">
        <v>3930</v>
      </c>
      <c r="H258" t="s">
        <v>129</v>
      </c>
      <c r="I258" t="s">
        <v>1</v>
      </c>
      <c r="J258" t="s">
        <v>7</v>
      </c>
      <c r="K258" t="s">
        <v>3881</v>
      </c>
      <c r="L258" t="s">
        <v>3881</v>
      </c>
      <c r="M258" t="s">
        <v>3881</v>
      </c>
      <c r="N258" t="s">
        <v>3930</v>
      </c>
      <c r="O258" t="s">
        <v>8</v>
      </c>
      <c r="P258" t="s">
        <v>3881</v>
      </c>
      <c r="Q258" t="s">
        <v>3881</v>
      </c>
      <c r="R258" t="s">
        <v>58</v>
      </c>
      <c r="S258" t="s">
        <v>634</v>
      </c>
      <c r="T258" t="s">
        <v>3930</v>
      </c>
      <c r="U258" t="s">
        <v>3930</v>
      </c>
      <c r="V258" t="s">
        <v>3930</v>
      </c>
      <c r="W258" t="s">
        <v>3881</v>
      </c>
      <c r="X258" t="s">
        <v>3881</v>
      </c>
      <c r="Y258" t="s">
        <v>3881</v>
      </c>
      <c r="Z258" t="s">
        <v>135</v>
      </c>
      <c r="AA258" t="s">
        <v>3930</v>
      </c>
      <c r="AB258" t="s">
        <v>136</v>
      </c>
      <c r="AC258" t="s">
        <v>3930</v>
      </c>
      <c r="AD258" t="s">
        <v>3908</v>
      </c>
      <c r="AE258" t="s">
        <v>1279</v>
      </c>
      <c r="AF258" t="s">
        <v>3907</v>
      </c>
      <c r="AG258" t="s">
        <v>137</v>
      </c>
      <c r="AH258" t="s">
        <v>3952</v>
      </c>
      <c r="AI258" t="s">
        <v>1491</v>
      </c>
      <c r="AJ258" t="s">
        <v>138</v>
      </c>
      <c r="AK258" t="s">
        <v>102</v>
      </c>
      <c r="AL258" t="s">
        <v>3930</v>
      </c>
      <c r="AM258" t="s">
        <v>3930</v>
      </c>
      <c r="AN258" t="s">
        <v>3930</v>
      </c>
      <c r="AO258" t="s">
        <v>1725</v>
      </c>
      <c r="AP258" t="s">
        <v>3930</v>
      </c>
      <c r="AQ258" t="s">
        <v>3930</v>
      </c>
      <c r="AR258" t="s">
        <v>701</v>
      </c>
      <c r="AS258" t="s">
        <v>145</v>
      </c>
      <c r="AT258" t="s">
        <v>296</v>
      </c>
    </row>
    <row r="259" spans="1:46">
      <c r="A259" s="1" t="s">
        <v>247</v>
      </c>
      <c r="B259" s="1" t="s">
        <v>248</v>
      </c>
      <c r="C259" s="1" t="s">
        <v>3888</v>
      </c>
      <c r="D259" s="1" t="s">
        <v>3962</v>
      </c>
      <c r="E259" s="1" t="s">
        <v>296</v>
      </c>
      <c r="F259" s="1" t="s">
        <v>3930</v>
      </c>
      <c r="G259" s="1" t="s">
        <v>3930</v>
      </c>
      <c r="H259" t="s">
        <v>129</v>
      </c>
      <c r="I259" t="s">
        <v>0</v>
      </c>
      <c r="J259" t="s">
        <v>7</v>
      </c>
      <c r="K259" t="s">
        <v>3881</v>
      </c>
      <c r="L259" t="s">
        <v>3881</v>
      </c>
      <c r="M259" t="s">
        <v>3881</v>
      </c>
      <c r="N259" t="s">
        <v>3930</v>
      </c>
      <c r="O259" t="s">
        <v>8</v>
      </c>
      <c r="P259" t="s">
        <v>3881</v>
      </c>
      <c r="Q259" t="s">
        <v>3881</v>
      </c>
      <c r="R259" t="s">
        <v>58</v>
      </c>
      <c r="S259" t="s">
        <v>634</v>
      </c>
      <c r="T259" t="s">
        <v>3930</v>
      </c>
      <c r="U259" t="s">
        <v>3930</v>
      </c>
      <c r="V259" t="s">
        <v>3930</v>
      </c>
      <c r="W259" t="s">
        <v>3881</v>
      </c>
      <c r="X259" t="s">
        <v>3881</v>
      </c>
      <c r="Y259" t="s">
        <v>3881</v>
      </c>
      <c r="Z259" t="s">
        <v>135</v>
      </c>
      <c r="AA259" t="s">
        <v>3930</v>
      </c>
      <c r="AB259" t="s">
        <v>136</v>
      </c>
      <c r="AC259" t="s">
        <v>3930</v>
      </c>
      <c r="AD259" t="s">
        <v>3908</v>
      </c>
      <c r="AE259" t="s">
        <v>1279</v>
      </c>
      <c r="AF259" t="s">
        <v>3907</v>
      </c>
      <c r="AG259" t="s">
        <v>137</v>
      </c>
      <c r="AH259" t="s">
        <v>3952</v>
      </c>
      <c r="AI259" t="s">
        <v>1491</v>
      </c>
      <c r="AJ259" t="s">
        <v>138</v>
      </c>
      <c r="AK259" t="s">
        <v>102</v>
      </c>
      <c r="AL259" t="s">
        <v>3930</v>
      </c>
      <c r="AM259" t="s">
        <v>3930</v>
      </c>
      <c r="AN259" t="s">
        <v>3930</v>
      </c>
      <c r="AO259" t="s">
        <v>1725</v>
      </c>
      <c r="AP259" t="s">
        <v>3930</v>
      </c>
      <c r="AQ259" t="s">
        <v>3930</v>
      </c>
      <c r="AR259" t="s">
        <v>701</v>
      </c>
      <c r="AS259" t="s">
        <v>145</v>
      </c>
      <c r="AT259" t="s">
        <v>296</v>
      </c>
    </row>
    <row r="260" spans="1:46">
      <c r="A260" s="1" t="s">
        <v>249</v>
      </c>
      <c r="B260" s="1" t="s">
        <v>250</v>
      </c>
      <c r="C260" s="1" t="s">
        <v>3892</v>
      </c>
      <c r="D260" s="1" t="s">
        <v>3962</v>
      </c>
      <c r="E260" s="1" t="s">
        <v>296</v>
      </c>
      <c r="F260" s="1" t="s">
        <v>3930</v>
      </c>
      <c r="G260" s="1" t="s">
        <v>3930</v>
      </c>
      <c r="H260" t="s">
        <v>129</v>
      </c>
      <c r="I260" t="s">
        <v>0</v>
      </c>
      <c r="J260" t="s">
        <v>7</v>
      </c>
      <c r="K260" t="s">
        <v>3881</v>
      </c>
      <c r="L260" t="s">
        <v>3881</v>
      </c>
      <c r="M260" t="s">
        <v>3881</v>
      </c>
      <c r="N260" t="s">
        <v>3930</v>
      </c>
      <c r="O260" t="s">
        <v>8</v>
      </c>
      <c r="P260" t="s">
        <v>3881</v>
      </c>
      <c r="Q260" t="s">
        <v>3881</v>
      </c>
      <c r="R260" t="s">
        <v>58</v>
      </c>
      <c r="S260" t="s">
        <v>634</v>
      </c>
      <c r="T260" t="s">
        <v>3930</v>
      </c>
      <c r="U260" t="s">
        <v>3930</v>
      </c>
      <c r="V260" t="s">
        <v>3930</v>
      </c>
      <c r="W260" t="s">
        <v>3881</v>
      </c>
      <c r="X260" t="s">
        <v>3881</v>
      </c>
      <c r="Y260" t="s">
        <v>3881</v>
      </c>
      <c r="Z260" t="s">
        <v>135</v>
      </c>
      <c r="AA260" t="s">
        <v>3930</v>
      </c>
      <c r="AB260" t="s">
        <v>136</v>
      </c>
      <c r="AC260" t="s">
        <v>3930</v>
      </c>
      <c r="AD260" t="s">
        <v>3908</v>
      </c>
      <c r="AE260" t="s">
        <v>1279</v>
      </c>
      <c r="AF260" t="s">
        <v>3907</v>
      </c>
      <c r="AG260" t="s">
        <v>137</v>
      </c>
      <c r="AH260" t="s">
        <v>3952</v>
      </c>
      <c r="AI260" t="s">
        <v>1491</v>
      </c>
      <c r="AJ260" t="s">
        <v>138</v>
      </c>
      <c r="AK260" t="s">
        <v>102</v>
      </c>
      <c r="AL260" t="s">
        <v>3930</v>
      </c>
      <c r="AM260" t="s">
        <v>3930</v>
      </c>
      <c r="AN260" t="s">
        <v>3930</v>
      </c>
      <c r="AO260" t="s">
        <v>1725</v>
      </c>
      <c r="AP260" t="s">
        <v>3930</v>
      </c>
      <c r="AQ260" t="s">
        <v>3930</v>
      </c>
      <c r="AR260" t="s">
        <v>701</v>
      </c>
      <c r="AS260" t="s">
        <v>145</v>
      </c>
      <c r="AT260" t="s">
        <v>296</v>
      </c>
    </row>
    <row r="261" spans="1:46">
      <c r="A261" s="1" t="s">
        <v>252</v>
      </c>
      <c r="B261" s="1" t="s">
        <v>253</v>
      </c>
      <c r="C261" s="1" t="s">
        <v>3892</v>
      </c>
      <c r="D261" s="1" t="s">
        <v>3962</v>
      </c>
      <c r="E261" s="1" t="s">
        <v>296</v>
      </c>
      <c r="F261" s="1" t="s">
        <v>3930</v>
      </c>
      <c r="G261" s="1" t="s">
        <v>3930</v>
      </c>
      <c r="H261" t="s">
        <v>129</v>
      </c>
      <c r="I261" t="s">
        <v>0</v>
      </c>
      <c r="J261" t="s">
        <v>7</v>
      </c>
      <c r="K261" t="s">
        <v>3881</v>
      </c>
      <c r="L261" t="s">
        <v>3881</v>
      </c>
      <c r="M261" t="s">
        <v>3881</v>
      </c>
      <c r="N261" t="s">
        <v>3930</v>
      </c>
      <c r="O261" t="s">
        <v>8</v>
      </c>
      <c r="P261" t="s">
        <v>3881</v>
      </c>
      <c r="Q261" t="s">
        <v>3881</v>
      </c>
      <c r="R261" t="s">
        <v>58</v>
      </c>
      <c r="S261" t="s">
        <v>634</v>
      </c>
      <c r="T261" t="s">
        <v>3930</v>
      </c>
      <c r="U261" t="s">
        <v>3930</v>
      </c>
      <c r="V261" t="s">
        <v>3930</v>
      </c>
      <c r="W261" t="s">
        <v>3881</v>
      </c>
      <c r="X261" t="s">
        <v>3881</v>
      </c>
      <c r="Y261" t="s">
        <v>3881</v>
      </c>
      <c r="Z261" t="s">
        <v>3955</v>
      </c>
      <c r="AA261" t="s">
        <v>3930</v>
      </c>
      <c r="AB261" t="s">
        <v>3956</v>
      </c>
      <c r="AC261" t="s">
        <v>3930</v>
      </c>
      <c r="AD261" t="s">
        <v>3930</v>
      </c>
      <c r="AE261" t="s">
        <v>1279</v>
      </c>
      <c r="AF261" t="s">
        <v>3907</v>
      </c>
      <c r="AG261" t="s">
        <v>137</v>
      </c>
      <c r="AH261" t="s">
        <v>3952</v>
      </c>
      <c r="AI261" t="s">
        <v>1491</v>
      </c>
      <c r="AJ261" t="s">
        <v>138</v>
      </c>
      <c r="AK261" t="s">
        <v>67</v>
      </c>
      <c r="AL261" t="s">
        <v>3930</v>
      </c>
      <c r="AM261" t="s">
        <v>3930</v>
      </c>
      <c r="AN261" t="s">
        <v>3930</v>
      </c>
      <c r="AO261" t="s">
        <v>1725</v>
      </c>
      <c r="AP261" t="s">
        <v>3930</v>
      </c>
      <c r="AQ261" t="s">
        <v>3930</v>
      </c>
      <c r="AR261" t="s">
        <v>701</v>
      </c>
      <c r="AS261" t="s">
        <v>145</v>
      </c>
      <c r="AT261" t="s">
        <v>296</v>
      </c>
    </row>
    <row r="262" spans="1:46">
      <c r="A262" s="1" t="s">
        <v>251</v>
      </c>
      <c r="B262" s="1" t="s">
        <v>3860</v>
      </c>
      <c r="C262" s="1" t="s">
        <v>3890</v>
      </c>
      <c r="D262" s="1" t="s">
        <v>3962</v>
      </c>
      <c r="E262" s="1" t="s">
        <v>296</v>
      </c>
      <c r="F262" s="1" t="s">
        <v>3930</v>
      </c>
      <c r="G262" s="1" t="s">
        <v>3930</v>
      </c>
      <c r="H262" t="s">
        <v>129</v>
      </c>
      <c r="I262" t="s">
        <v>1</v>
      </c>
      <c r="J262" t="s">
        <v>7</v>
      </c>
      <c r="K262" t="s">
        <v>3881</v>
      </c>
      <c r="L262" t="s">
        <v>3881</v>
      </c>
      <c r="M262" t="s">
        <v>3881</v>
      </c>
      <c r="N262" t="s">
        <v>3930</v>
      </c>
      <c r="O262" t="s">
        <v>8</v>
      </c>
      <c r="P262" t="s">
        <v>3881</v>
      </c>
      <c r="Q262" t="s">
        <v>3881</v>
      </c>
      <c r="R262" t="s">
        <v>58</v>
      </c>
      <c r="S262" t="s">
        <v>634</v>
      </c>
      <c r="T262" t="s">
        <v>3930</v>
      </c>
      <c r="U262" t="s">
        <v>3930</v>
      </c>
      <c r="V262" t="s">
        <v>3930</v>
      </c>
      <c r="W262" t="s">
        <v>3881</v>
      </c>
      <c r="X262" t="s">
        <v>3881</v>
      </c>
      <c r="Y262" t="s">
        <v>3881</v>
      </c>
      <c r="Z262" t="s">
        <v>135</v>
      </c>
      <c r="AA262" t="s">
        <v>3930</v>
      </c>
      <c r="AB262" t="s">
        <v>136</v>
      </c>
      <c r="AC262" t="s">
        <v>3930</v>
      </c>
      <c r="AD262" t="s">
        <v>3908</v>
      </c>
      <c r="AE262" t="s">
        <v>1279</v>
      </c>
      <c r="AF262" t="s">
        <v>3907</v>
      </c>
      <c r="AG262" t="s">
        <v>137</v>
      </c>
      <c r="AH262" t="s">
        <v>3952</v>
      </c>
      <c r="AI262" t="s">
        <v>1491</v>
      </c>
      <c r="AJ262" t="s">
        <v>138</v>
      </c>
      <c r="AK262" t="s">
        <v>102</v>
      </c>
      <c r="AL262" t="s">
        <v>3930</v>
      </c>
      <c r="AM262" t="s">
        <v>3930</v>
      </c>
      <c r="AN262" t="s">
        <v>3930</v>
      </c>
      <c r="AO262" t="s">
        <v>1725</v>
      </c>
      <c r="AP262" t="s">
        <v>3930</v>
      </c>
      <c r="AQ262" t="s">
        <v>3930</v>
      </c>
      <c r="AR262" t="s">
        <v>701</v>
      </c>
      <c r="AS262" t="s">
        <v>145</v>
      </c>
      <c r="AT262" t="s">
        <v>296</v>
      </c>
    </row>
    <row r="263" spans="1:46">
      <c r="A263" s="1" t="s">
        <v>254</v>
      </c>
      <c r="B263" s="1" t="s">
        <v>255</v>
      </c>
      <c r="C263" s="1" t="s">
        <v>3890</v>
      </c>
      <c r="D263" s="1" t="s">
        <v>3934</v>
      </c>
      <c r="E263" s="1" t="s">
        <v>296</v>
      </c>
      <c r="F263" s="1" t="s">
        <v>3930</v>
      </c>
      <c r="G263" s="1" t="s">
        <v>3930</v>
      </c>
      <c r="H263" t="s">
        <v>129</v>
      </c>
      <c r="I263" t="s">
        <v>1</v>
      </c>
      <c r="J263" t="s">
        <v>7</v>
      </c>
      <c r="K263" t="s">
        <v>3881</v>
      </c>
      <c r="L263" t="s">
        <v>3881</v>
      </c>
      <c r="M263" t="s">
        <v>3881</v>
      </c>
      <c r="N263" t="s">
        <v>3930</v>
      </c>
      <c r="O263" t="s">
        <v>8</v>
      </c>
      <c r="P263" t="s">
        <v>3881</v>
      </c>
      <c r="Q263" t="s">
        <v>3881</v>
      </c>
      <c r="R263" t="s">
        <v>58</v>
      </c>
      <c r="S263" t="s">
        <v>634</v>
      </c>
      <c r="T263" t="s">
        <v>3930</v>
      </c>
      <c r="U263" t="s">
        <v>3930</v>
      </c>
      <c r="V263" t="s">
        <v>3930</v>
      </c>
      <c r="W263" t="s">
        <v>3881</v>
      </c>
      <c r="X263" t="s">
        <v>3881</v>
      </c>
      <c r="Y263" t="s">
        <v>3881</v>
      </c>
      <c r="Z263" t="s">
        <v>3955</v>
      </c>
      <c r="AA263" t="s">
        <v>3930</v>
      </c>
      <c r="AB263" t="s">
        <v>3956</v>
      </c>
      <c r="AC263" t="s">
        <v>3930</v>
      </c>
      <c r="AD263" t="s">
        <v>3930</v>
      </c>
      <c r="AE263" t="s">
        <v>1279</v>
      </c>
      <c r="AF263" t="s">
        <v>3907</v>
      </c>
      <c r="AG263" t="s">
        <v>137</v>
      </c>
      <c r="AH263" t="s">
        <v>3952</v>
      </c>
      <c r="AI263" t="s">
        <v>1491</v>
      </c>
      <c r="AJ263" t="s">
        <v>138</v>
      </c>
      <c r="AK263" t="s">
        <v>67</v>
      </c>
      <c r="AL263" t="s">
        <v>3930</v>
      </c>
      <c r="AM263" t="s">
        <v>3930</v>
      </c>
      <c r="AN263" t="s">
        <v>3930</v>
      </c>
      <c r="AO263" t="s">
        <v>1725</v>
      </c>
      <c r="AP263" t="s">
        <v>3930</v>
      </c>
      <c r="AQ263" t="s">
        <v>3930</v>
      </c>
      <c r="AR263" t="s">
        <v>701</v>
      </c>
      <c r="AS263" t="s">
        <v>145</v>
      </c>
      <c r="AT263" t="s">
        <v>296</v>
      </c>
    </row>
    <row r="264" spans="1:46">
      <c r="A264" s="1" t="s">
        <v>279</v>
      </c>
      <c r="B264" s="1" t="s">
        <v>3866</v>
      </c>
      <c r="C264" s="1" t="s">
        <v>3889</v>
      </c>
      <c r="D264" s="1" t="s">
        <v>3962</v>
      </c>
      <c r="E264" s="1" t="s">
        <v>296</v>
      </c>
      <c r="F264" s="1" t="s">
        <v>3930</v>
      </c>
      <c r="G264" s="1" t="s">
        <v>3930</v>
      </c>
      <c r="H264" t="s">
        <v>129</v>
      </c>
      <c r="I264" t="s">
        <v>2</v>
      </c>
      <c r="J264" t="s">
        <v>7</v>
      </c>
      <c r="K264" t="s">
        <v>3881</v>
      </c>
      <c r="L264" t="s">
        <v>3881</v>
      </c>
      <c r="M264" t="s">
        <v>3881</v>
      </c>
      <c r="N264" t="s">
        <v>3881</v>
      </c>
      <c r="O264" t="s">
        <v>8</v>
      </c>
      <c r="P264" t="s">
        <v>3881</v>
      </c>
      <c r="Q264" t="s">
        <v>3881</v>
      </c>
      <c r="R264" t="s">
        <v>603</v>
      </c>
      <c r="S264" t="s">
        <v>3881</v>
      </c>
      <c r="T264" t="s">
        <v>297</v>
      </c>
      <c r="U264" t="s">
        <v>298</v>
      </c>
      <c r="V264" t="s">
        <v>3881</v>
      </c>
      <c r="W264" t="s">
        <v>3881</v>
      </c>
      <c r="X264" t="s">
        <v>3881</v>
      </c>
      <c r="Y264" t="s">
        <v>3881</v>
      </c>
      <c r="Z264" t="s">
        <v>135</v>
      </c>
      <c r="AA264" t="s">
        <v>3930</v>
      </c>
      <c r="AB264" t="s">
        <v>136</v>
      </c>
      <c r="AC264" t="s">
        <v>3930</v>
      </c>
      <c r="AD264" t="s">
        <v>3908</v>
      </c>
      <c r="AE264" t="s">
        <v>4</v>
      </c>
      <c r="AF264" t="s">
        <v>3907</v>
      </c>
      <c r="AG264" t="s">
        <v>137</v>
      </c>
      <c r="AH264" t="s">
        <v>3952</v>
      </c>
      <c r="AI264" t="s">
        <v>1489</v>
      </c>
      <c r="AJ264" t="s">
        <v>138</v>
      </c>
      <c r="AK264" t="s">
        <v>102</v>
      </c>
      <c r="AL264" t="s">
        <v>1673</v>
      </c>
      <c r="AM264" t="s">
        <v>1645</v>
      </c>
      <c r="AN264" t="s">
        <v>69</v>
      </c>
      <c r="AO264" t="s">
        <v>187</v>
      </c>
      <c r="AP264" t="s">
        <v>3930</v>
      </c>
      <c r="AQ264" t="s">
        <v>3930</v>
      </c>
      <c r="AR264" t="s">
        <v>100</v>
      </c>
      <c r="AS264" t="s">
        <v>145</v>
      </c>
      <c r="AT264" t="s">
        <v>296</v>
      </c>
    </row>
    <row r="265" spans="1:46">
      <c r="A265" s="1" t="s">
        <v>281</v>
      </c>
      <c r="B265" s="1" t="s">
        <v>3867</v>
      </c>
      <c r="C265" s="1" t="s">
        <v>3889</v>
      </c>
      <c r="D265" s="1" t="s">
        <v>3962</v>
      </c>
      <c r="E265" s="1" t="s">
        <v>296</v>
      </c>
      <c r="F265" s="1" t="s">
        <v>3930</v>
      </c>
      <c r="G265" s="1" t="s">
        <v>3930</v>
      </c>
      <c r="H265" t="s">
        <v>129</v>
      </c>
      <c r="I265" t="s">
        <v>2</v>
      </c>
      <c r="J265" t="s">
        <v>7</v>
      </c>
      <c r="K265" t="s">
        <v>3881</v>
      </c>
      <c r="L265" t="s">
        <v>3881</v>
      </c>
      <c r="M265" t="s">
        <v>3881</v>
      </c>
      <c r="N265" t="s">
        <v>3881</v>
      </c>
      <c r="O265" t="s">
        <v>3930</v>
      </c>
      <c r="P265" t="s">
        <v>3881</v>
      </c>
      <c r="Q265" t="s">
        <v>3881</v>
      </c>
      <c r="R265" t="s">
        <v>603</v>
      </c>
      <c r="S265" t="s">
        <v>3881</v>
      </c>
      <c r="T265" t="s">
        <v>297</v>
      </c>
      <c r="U265" t="s">
        <v>298</v>
      </c>
      <c r="V265" t="s">
        <v>3881</v>
      </c>
      <c r="W265" t="s">
        <v>3881</v>
      </c>
      <c r="X265" t="s">
        <v>3881</v>
      </c>
      <c r="Y265" t="s">
        <v>3881</v>
      </c>
      <c r="Z265" t="s">
        <v>135</v>
      </c>
      <c r="AA265" t="s">
        <v>3930</v>
      </c>
      <c r="AB265" t="s">
        <v>136</v>
      </c>
      <c r="AC265" t="s">
        <v>3930</v>
      </c>
      <c r="AD265" t="s">
        <v>3908</v>
      </c>
      <c r="AE265" t="s">
        <v>24</v>
      </c>
      <c r="AF265" t="s">
        <v>3882</v>
      </c>
      <c r="AG265" t="s">
        <v>137</v>
      </c>
      <c r="AH265" t="s">
        <v>3952</v>
      </c>
      <c r="AI265" t="s">
        <v>221</v>
      </c>
      <c r="AJ265" t="s">
        <v>138</v>
      </c>
      <c r="AK265" t="s">
        <v>102</v>
      </c>
      <c r="AL265" t="s">
        <v>1673</v>
      </c>
      <c r="AM265" t="s">
        <v>1645</v>
      </c>
      <c r="AN265" t="s">
        <v>69</v>
      </c>
      <c r="AO265" t="s">
        <v>187</v>
      </c>
      <c r="AP265" t="s">
        <v>3930</v>
      </c>
      <c r="AQ265" t="s">
        <v>3930</v>
      </c>
      <c r="AR265" t="s">
        <v>100</v>
      </c>
      <c r="AS265" t="s">
        <v>145</v>
      </c>
      <c r="AT265" t="s">
        <v>296</v>
      </c>
    </row>
    <row r="266" spans="1:46">
      <c r="A266" s="1" t="s">
        <v>280</v>
      </c>
      <c r="B266" s="1" t="s">
        <v>3868</v>
      </c>
      <c r="C266" s="1" t="s">
        <v>3894</v>
      </c>
      <c r="D266" s="1" t="s">
        <v>3962</v>
      </c>
      <c r="E266" s="1" t="s">
        <v>296</v>
      </c>
      <c r="F266" s="1" t="s">
        <v>3930</v>
      </c>
      <c r="G266" s="1" t="s">
        <v>3930</v>
      </c>
      <c r="H266" t="s">
        <v>129</v>
      </c>
      <c r="I266" t="s">
        <v>2</v>
      </c>
      <c r="J266" t="s">
        <v>7</v>
      </c>
      <c r="K266" t="s">
        <v>3881</v>
      </c>
      <c r="L266" t="s">
        <v>3881</v>
      </c>
      <c r="M266" t="s">
        <v>3881</v>
      </c>
      <c r="N266" t="s">
        <v>3881</v>
      </c>
      <c r="O266" t="s">
        <v>8</v>
      </c>
      <c r="P266" t="s">
        <v>3881</v>
      </c>
      <c r="Q266" t="s">
        <v>3881</v>
      </c>
      <c r="R266" t="s">
        <v>603</v>
      </c>
      <c r="S266" t="s">
        <v>3881</v>
      </c>
      <c r="T266" t="s">
        <v>297</v>
      </c>
      <c r="U266" t="s">
        <v>298</v>
      </c>
      <c r="V266" t="s">
        <v>3881</v>
      </c>
      <c r="W266" t="s">
        <v>3881</v>
      </c>
      <c r="X266" t="s">
        <v>3881</v>
      </c>
      <c r="Y266" t="s">
        <v>3881</v>
      </c>
      <c r="Z266" t="s">
        <v>135</v>
      </c>
      <c r="AA266" t="s">
        <v>3930</v>
      </c>
      <c r="AB266" t="s">
        <v>136</v>
      </c>
      <c r="AC266" t="s">
        <v>3930</v>
      </c>
      <c r="AD266" t="s">
        <v>3908</v>
      </c>
      <c r="AE266" t="s">
        <v>4</v>
      </c>
      <c r="AF266" t="s">
        <v>3907</v>
      </c>
      <c r="AG266" t="s">
        <v>137</v>
      </c>
      <c r="AH266" t="s">
        <v>3952</v>
      </c>
      <c r="AI266" t="s">
        <v>1489</v>
      </c>
      <c r="AJ266" t="s">
        <v>138</v>
      </c>
      <c r="AK266" t="s">
        <v>102</v>
      </c>
      <c r="AL266" t="s">
        <v>1673</v>
      </c>
      <c r="AM266" t="s">
        <v>1645</v>
      </c>
      <c r="AN266" t="s">
        <v>69</v>
      </c>
      <c r="AO266" t="s">
        <v>187</v>
      </c>
      <c r="AP266" t="s">
        <v>3930</v>
      </c>
      <c r="AQ266" t="s">
        <v>3930</v>
      </c>
      <c r="AR266" t="s">
        <v>100</v>
      </c>
      <c r="AS266" t="s">
        <v>145</v>
      </c>
      <c r="AT266" t="s">
        <v>296</v>
      </c>
    </row>
    <row r="267" spans="1:46">
      <c r="A267" s="1" t="s">
        <v>282</v>
      </c>
      <c r="B267" s="1" t="s">
        <v>3869</v>
      </c>
      <c r="C267" s="1" t="s">
        <v>3894</v>
      </c>
      <c r="D267" s="1" t="s">
        <v>3962</v>
      </c>
      <c r="E267" s="1" t="s">
        <v>296</v>
      </c>
      <c r="F267" s="1" t="s">
        <v>3930</v>
      </c>
      <c r="G267" s="1" t="s">
        <v>3930</v>
      </c>
      <c r="H267" t="s">
        <v>129</v>
      </c>
      <c r="I267" t="s">
        <v>2</v>
      </c>
      <c r="J267" t="s">
        <v>7</v>
      </c>
      <c r="K267" t="s">
        <v>3881</v>
      </c>
      <c r="L267" t="s">
        <v>3881</v>
      </c>
      <c r="M267" t="s">
        <v>3881</v>
      </c>
      <c r="N267" t="s">
        <v>3881</v>
      </c>
      <c r="O267" t="s">
        <v>3930</v>
      </c>
      <c r="P267" t="s">
        <v>3881</v>
      </c>
      <c r="Q267" t="s">
        <v>3881</v>
      </c>
      <c r="R267" t="s">
        <v>603</v>
      </c>
      <c r="S267" t="s">
        <v>3881</v>
      </c>
      <c r="T267" t="s">
        <v>297</v>
      </c>
      <c r="U267" t="s">
        <v>298</v>
      </c>
      <c r="V267" t="s">
        <v>3881</v>
      </c>
      <c r="W267" t="s">
        <v>3881</v>
      </c>
      <c r="X267" t="s">
        <v>3881</v>
      </c>
      <c r="Y267" t="s">
        <v>3881</v>
      </c>
      <c r="Z267" t="s">
        <v>135</v>
      </c>
      <c r="AA267" t="s">
        <v>3930</v>
      </c>
      <c r="AB267" t="s">
        <v>136</v>
      </c>
      <c r="AC267" t="s">
        <v>3930</v>
      </c>
      <c r="AD267" t="s">
        <v>3908</v>
      </c>
      <c r="AE267" t="s">
        <v>24</v>
      </c>
      <c r="AF267" t="s">
        <v>3882</v>
      </c>
      <c r="AG267" t="s">
        <v>137</v>
      </c>
      <c r="AH267" t="s">
        <v>3952</v>
      </c>
      <c r="AI267" t="s">
        <v>221</v>
      </c>
      <c r="AJ267" t="s">
        <v>138</v>
      </c>
      <c r="AK267" t="s">
        <v>102</v>
      </c>
      <c r="AL267" t="s">
        <v>1673</v>
      </c>
      <c r="AM267" t="s">
        <v>1645</v>
      </c>
      <c r="AN267" t="s">
        <v>69</v>
      </c>
      <c r="AO267" t="s">
        <v>187</v>
      </c>
      <c r="AP267" t="s">
        <v>3930</v>
      </c>
      <c r="AQ267" t="s">
        <v>3930</v>
      </c>
      <c r="AR267" t="s">
        <v>100</v>
      </c>
      <c r="AS267" t="s">
        <v>145</v>
      </c>
      <c r="AT267" t="s">
        <v>296</v>
      </c>
    </row>
    <row r="268" spans="1:46">
      <c r="A268" s="1" t="s">
        <v>283</v>
      </c>
      <c r="B268" s="1" t="s">
        <v>3750</v>
      </c>
      <c r="C268" s="1" t="s">
        <v>3892</v>
      </c>
      <c r="D268" s="1" t="s">
        <v>3962</v>
      </c>
      <c r="E268" s="1" t="s">
        <v>296</v>
      </c>
      <c r="F268" s="1" t="s">
        <v>3930</v>
      </c>
      <c r="G268" s="1" t="s">
        <v>3930</v>
      </c>
      <c r="H268" t="s">
        <v>129</v>
      </c>
      <c r="I268" t="s">
        <v>2</v>
      </c>
      <c r="J268" t="s">
        <v>7</v>
      </c>
      <c r="K268" t="s">
        <v>3881</v>
      </c>
      <c r="L268" t="s">
        <v>3881</v>
      </c>
      <c r="M268" t="s">
        <v>3881</v>
      </c>
      <c r="N268" t="s">
        <v>3881</v>
      </c>
      <c r="O268" t="s">
        <v>8</v>
      </c>
      <c r="P268" t="s">
        <v>3881</v>
      </c>
      <c r="Q268" t="s">
        <v>3881</v>
      </c>
      <c r="R268" t="s">
        <v>603</v>
      </c>
      <c r="S268" t="s">
        <v>3881</v>
      </c>
      <c r="T268" t="s">
        <v>297</v>
      </c>
      <c r="U268" t="s">
        <v>298</v>
      </c>
      <c r="V268" t="s">
        <v>3881</v>
      </c>
      <c r="W268" t="s">
        <v>3881</v>
      </c>
      <c r="X268" t="s">
        <v>3881</v>
      </c>
      <c r="Y268" t="s">
        <v>3881</v>
      </c>
      <c r="Z268" t="s">
        <v>135</v>
      </c>
      <c r="AA268" t="s">
        <v>3930</v>
      </c>
      <c r="AB268" t="s">
        <v>136</v>
      </c>
      <c r="AC268" t="s">
        <v>3930</v>
      </c>
      <c r="AD268" t="s">
        <v>3908</v>
      </c>
      <c r="AE268" t="s">
        <v>4</v>
      </c>
      <c r="AF268" t="s">
        <v>3907</v>
      </c>
      <c r="AG268" t="s">
        <v>137</v>
      </c>
      <c r="AH268" t="s">
        <v>3952</v>
      </c>
      <c r="AI268" t="s">
        <v>1489</v>
      </c>
      <c r="AJ268" t="s">
        <v>138</v>
      </c>
      <c r="AK268" t="s">
        <v>102</v>
      </c>
      <c r="AL268" t="s">
        <v>1673</v>
      </c>
      <c r="AM268" t="s">
        <v>1645</v>
      </c>
      <c r="AN268" t="s">
        <v>69</v>
      </c>
      <c r="AO268" t="s">
        <v>187</v>
      </c>
      <c r="AP268" t="s">
        <v>3930</v>
      </c>
      <c r="AQ268" t="s">
        <v>3930</v>
      </c>
      <c r="AR268" t="s">
        <v>100</v>
      </c>
      <c r="AS268" t="s">
        <v>145</v>
      </c>
      <c r="AT268" t="s">
        <v>296</v>
      </c>
    </row>
    <row r="269" spans="1:46">
      <c r="A269" s="1" t="s">
        <v>285</v>
      </c>
      <c r="B269" s="1" t="s">
        <v>3870</v>
      </c>
      <c r="C269" s="1" t="s">
        <v>3892</v>
      </c>
      <c r="D269" s="1" t="s">
        <v>3962</v>
      </c>
      <c r="E269" s="1" t="s">
        <v>296</v>
      </c>
      <c r="F269" s="1" t="s">
        <v>3930</v>
      </c>
      <c r="G269" s="1" t="s">
        <v>3930</v>
      </c>
      <c r="H269" t="s">
        <v>129</v>
      </c>
      <c r="I269" t="s">
        <v>2</v>
      </c>
      <c r="J269" t="s">
        <v>7</v>
      </c>
      <c r="K269" t="s">
        <v>3881</v>
      </c>
      <c r="L269" t="s">
        <v>3881</v>
      </c>
      <c r="M269" t="s">
        <v>3881</v>
      </c>
      <c r="N269" t="s">
        <v>3881</v>
      </c>
      <c r="O269" t="s">
        <v>8</v>
      </c>
      <c r="P269" t="s">
        <v>3881</v>
      </c>
      <c r="Q269" t="s">
        <v>3881</v>
      </c>
      <c r="R269" t="s">
        <v>603</v>
      </c>
      <c r="S269" t="s">
        <v>3881</v>
      </c>
      <c r="T269" t="s">
        <v>297</v>
      </c>
      <c r="U269" t="s">
        <v>298</v>
      </c>
      <c r="V269" t="s">
        <v>3881</v>
      </c>
      <c r="W269" t="s">
        <v>3881</v>
      </c>
      <c r="X269" t="s">
        <v>3881</v>
      </c>
      <c r="Y269" t="s">
        <v>3881</v>
      </c>
      <c r="Z269" t="s">
        <v>135</v>
      </c>
      <c r="AA269" t="s">
        <v>3930</v>
      </c>
      <c r="AB269" t="s">
        <v>808</v>
      </c>
      <c r="AC269" t="s">
        <v>3881</v>
      </c>
      <c r="AD269" t="s">
        <v>3908</v>
      </c>
      <c r="AE269" t="s">
        <v>3930</v>
      </c>
      <c r="AF269" t="s">
        <v>3907</v>
      </c>
      <c r="AG269" t="s">
        <v>137</v>
      </c>
      <c r="AH269" t="s">
        <v>3952</v>
      </c>
      <c r="AI269" t="s">
        <v>1489</v>
      </c>
      <c r="AJ269" t="s">
        <v>138</v>
      </c>
      <c r="AK269" t="s">
        <v>67</v>
      </c>
      <c r="AL269" t="s">
        <v>1673</v>
      </c>
      <c r="AM269" t="s">
        <v>1645</v>
      </c>
      <c r="AN269" t="s">
        <v>69</v>
      </c>
      <c r="AO269" t="s">
        <v>187</v>
      </c>
      <c r="AP269" t="s">
        <v>3930</v>
      </c>
      <c r="AQ269" t="s">
        <v>3930</v>
      </c>
      <c r="AR269" t="s">
        <v>100</v>
      </c>
      <c r="AS269" t="s">
        <v>145</v>
      </c>
      <c r="AT269" t="s">
        <v>296</v>
      </c>
    </row>
    <row r="270" spans="1:46">
      <c r="A270" s="1" t="s">
        <v>284</v>
      </c>
      <c r="B270" s="1" t="s">
        <v>3756</v>
      </c>
      <c r="C270" s="1" t="s">
        <v>3890</v>
      </c>
      <c r="D270" s="1" t="s">
        <v>3962</v>
      </c>
      <c r="E270" s="1" t="s">
        <v>296</v>
      </c>
      <c r="F270" s="1" t="s">
        <v>3930</v>
      </c>
      <c r="G270" s="1" t="s">
        <v>3930</v>
      </c>
      <c r="H270" t="s">
        <v>129</v>
      </c>
      <c r="I270" t="s">
        <v>2</v>
      </c>
      <c r="J270" t="s">
        <v>7</v>
      </c>
      <c r="K270" t="s">
        <v>3881</v>
      </c>
      <c r="L270" t="s">
        <v>3881</v>
      </c>
      <c r="M270" t="s">
        <v>3881</v>
      </c>
      <c r="N270" t="s">
        <v>3881</v>
      </c>
      <c r="O270" t="s">
        <v>8</v>
      </c>
      <c r="P270" t="s">
        <v>3881</v>
      </c>
      <c r="Q270" t="s">
        <v>3881</v>
      </c>
      <c r="R270" t="s">
        <v>603</v>
      </c>
      <c r="S270" t="s">
        <v>3881</v>
      </c>
      <c r="T270" t="s">
        <v>297</v>
      </c>
      <c r="U270" t="s">
        <v>298</v>
      </c>
      <c r="V270" t="s">
        <v>3881</v>
      </c>
      <c r="W270" t="s">
        <v>3881</v>
      </c>
      <c r="X270" t="s">
        <v>3881</v>
      </c>
      <c r="Y270" t="s">
        <v>3881</v>
      </c>
      <c r="Z270" t="s">
        <v>135</v>
      </c>
      <c r="AA270" t="s">
        <v>3930</v>
      </c>
      <c r="AB270" t="s">
        <v>136</v>
      </c>
      <c r="AC270" t="s">
        <v>3930</v>
      </c>
      <c r="AD270" t="s">
        <v>3908</v>
      </c>
      <c r="AE270" t="s">
        <v>4</v>
      </c>
      <c r="AF270" t="s">
        <v>3907</v>
      </c>
      <c r="AG270" t="s">
        <v>137</v>
      </c>
      <c r="AH270" t="s">
        <v>3952</v>
      </c>
      <c r="AI270" t="s">
        <v>1489</v>
      </c>
      <c r="AJ270" t="s">
        <v>138</v>
      </c>
      <c r="AK270" t="s">
        <v>102</v>
      </c>
      <c r="AL270" t="s">
        <v>1673</v>
      </c>
      <c r="AM270" t="s">
        <v>1645</v>
      </c>
      <c r="AN270" t="s">
        <v>69</v>
      </c>
      <c r="AO270" t="s">
        <v>187</v>
      </c>
      <c r="AP270" t="s">
        <v>3930</v>
      </c>
      <c r="AQ270" t="s">
        <v>3930</v>
      </c>
      <c r="AR270" t="s">
        <v>100</v>
      </c>
      <c r="AS270" t="s">
        <v>145</v>
      </c>
      <c r="AT270" t="s">
        <v>296</v>
      </c>
    </row>
    <row r="271" spans="1:46">
      <c r="A271" s="1" t="s">
        <v>286</v>
      </c>
      <c r="B271" s="1" t="s">
        <v>3871</v>
      </c>
      <c r="C271" s="1" t="s">
        <v>3890</v>
      </c>
      <c r="D271" s="1" t="s">
        <v>3934</v>
      </c>
      <c r="E271" s="1" t="s">
        <v>296</v>
      </c>
      <c r="F271" s="1" t="s">
        <v>3930</v>
      </c>
      <c r="G271" s="1" t="s">
        <v>3930</v>
      </c>
      <c r="H271" t="s">
        <v>129</v>
      </c>
      <c r="I271" t="s">
        <v>2</v>
      </c>
      <c r="J271" t="s">
        <v>7</v>
      </c>
      <c r="K271" t="s">
        <v>3881</v>
      </c>
      <c r="L271" t="s">
        <v>3881</v>
      </c>
      <c r="M271" t="s">
        <v>3881</v>
      </c>
      <c r="N271" t="s">
        <v>3881</v>
      </c>
      <c r="O271" t="s">
        <v>8</v>
      </c>
      <c r="P271" t="s">
        <v>3881</v>
      </c>
      <c r="Q271" t="s">
        <v>3881</v>
      </c>
      <c r="R271" t="s">
        <v>603</v>
      </c>
      <c r="S271" t="s">
        <v>3881</v>
      </c>
      <c r="T271" t="s">
        <v>297</v>
      </c>
      <c r="U271" t="s">
        <v>298</v>
      </c>
      <c r="V271" t="s">
        <v>3881</v>
      </c>
      <c r="W271" t="s">
        <v>3881</v>
      </c>
      <c r="X271" t="s">
        <v>3881</v>
      </c>
      <c r="Y271" t="s">
        <v>3881</v>
      </c>
      <c r="Z271" t="s">
        <v>135</v>
      </c>
      <c r="AA271" t="s">
        <v>3930</v>
      </c>
      <c r="AB271" t="s">
        <v>808</v>
      </c>
      <c r="AC271" t="s">
        <v>3881</v>
      </c>
      <c r="AD271" t="s">
        <v>3908</v>
      </c>
      <c r="AE271" t="s">
        <v>3930</v>
      </c>
      <c r="AF271" t="s">
        <v>3907</v>
      </c>
      <c r="AG271" t="s">
        <v>137</v>
      </c>
      <c r="AH271" t="s">
        <v>3952</v>
      </c>
      <c r="AI271" t="s">
        <v>1489</v>
      </c>
      <c r="AJ271" t="s">
        <v>138</v>
      </c>
      <c r="AK271" t="s">
        <v>67</v>
      </c>
      <c r="AL271" t="s">
        <v>1673</v>
      </c>
      <c r="AM271" t="s">
        <v>1645</v>
      </c>
      <c r="AN271" t="s">
        <v>69</v>
      </c>
      <c r="AO271" t="s">
        <v>187</v>
      </c>
      <c r="AP271" t="s">
        <v>3930</v>
      </c>
      <c r="AQ271" t="s">
        <v>3930</v>
      </c>
      <c r="AR271" t="s">
        <v>100</v>
      </c>
      <c r="AS271" t="s">
        <v>145</v>
      </c>
      <c r="AT271" t="s">
        <v>296</v>
      </c>
    </row>
    <row r="272" spans="1:46">
      <c r="A272" s="1" t="s">
        <v>287</v>
      </c>
      <c r="B272" s="1" t="s">
        <v>3872</v>
      </c>
      <c r="C272" s="1" t="s">
        <v>3889</v>
      </c>
      <c r="D272" s="1" t="s">
        <v>3962</v>
      </c>
      <c r="F272" s="1" t="s">
        <v>3930</v>
      </c>
      <c r="G272" s="1" t="s">
        <v>3930</v>
      </c>
      <c r="H272" t="s">
        <v>155</v>
      </c>
      <c r="I272" t="s">
        <v>29</v>
      </c>
      <c r="J272" t="s">
        <v>119</v>
      </c>
      <c r="K272" t="s">
        <v>3930</v>
      </c>
      <c r="L272" t="s">
        <v>3881</v>
      </c>
      <c r="M272" t="s">
        <v>3881</v>
      </c>
      <c r="N272" t="s">
        <v>3930</v>
      </c>
      <c r="O272" t="s">
        <v>3930</v>
      </c>
      <c r="P272" t="s">
        <v>3881</v>
      </c>
      <c r="Q272" t="s">
        <v>3881</v>
      </c>
      <c r="R272" t="s">
        <v>58</v>
      </c>
      <c r="S272" t="s">
        <v>181</v>
      </c>
      <c r="T272" t="s">
        <v>3930</v>
      </c>
      <c r="U272" t="s">
        <v>3930</v>
      </c>
      <c r="V272" t="s">
        <v>3930</v>
      </c>
      <c r="W272" t="s">
        <v>3881</v>
      </c>
      <c r="X272" t="s">
        <v>104</v>
      </c>
      <c r="Y272" t="s">
        <v>3881</v>
      </c>
      <c r="Z272" t="s">
        <v>3951</v>
      </c>
      <c r="AA272" t="s">
        <v>3930</v>
      </c>
      <c r="AB272" t="s">
        <v>3887</v>
      </c>
      <c r="AC272" t="s">
        <v>3881</v>
      </c>
      <c r="AD272" t="s">
        <v>3930</v>
      </c>
      <c r="AE272" t="s">
        <v>24</v>
      </c>
      <c r="AF272" t="s">
        <v>3882</v>
      </c>
      <c r="AG272" t="s">
        <v>3930</v>
      </c>
      <c r="AH272" t="s">
        <v>3930</v>
      </c>
      <c r="AI272" t="s">
        <v>3959</v>
      </c>
      <c r="AJ272" t="s">
        <v>40</v>
      </c>
      <c r="AK272" t="s">
        <v>67</v>
      </c>
      <c r="AL272" t="s">
        <v>1649</v>
      </c>
      <c r="AM272" t="s">
        <v>299</v>
      </c>
      <c r="AN272" t="s">
        <v>69</v>
      </c>
      <c r="AO272" t="s">
        <v>106</v>
      </c>
      <c r="AP272" t="s">
        <v>3882</v>
      </c>
      <c r="AQ272" t="s">
        <v>3882</v>
      </c>
      <c r="AR272" t="s">
        <v>72</v>
      </c>
      <c r="AS272" t="s">
        <v>3930</v>
      </c>
    </row>
    <row r="273" spans="1:45">
      <c r="A273" s="1" t="s">
        <v>288</v>
      </c>
      <c r="B273" s="1" t="s">
        <v>3873</v>
      </c>
      <c r="C273" s="1" t="s">
        <v>3894</v>
      </c>
      <c r="D273" s="1" t="s">
        <v>3962</v>
      </c>
      <c r="F273" s="1" t="s">
        <v>3930</v>
      </c>
      <c r="G273" s="1" t="s">
        <v>3930</v>
      </c>
      <c r="H273" t="s">
        <v>155</v>
      </c>
      <c r="I273" t="s">
        <v>30</v>
      </c>
      <c r="J273" t="s">
        <v>119</v>
      </c>
      <c r="K273" t="s">
        <v>3930</v>
      </c>
      <c r="L273" t="s">
        <v>3881</v>
      </c>
      <c r="M273" t="s">
        <v>3881</v>
      </c>
      <c r="N273" t="s">
        <v>3930</v>
      </c>
      <c r="O273" t="s">
        <v>3930</v>
      </c>
      <c r="P273" t="s">
        <v>3881</v>
      </c>
      <c r="Q273" t="s">
        <v>3881</v>
      </c>
      <c r="R273" t="s">
        <v>58</v>
      </c>
      <c r="S273" t="s">
        <v>181</v>
      </c>
      <c r="T273" t="s">
        <v>3930</v>
      </c>
      <c r="U273" t="s">
        <v>3930</v>
      </c>
      <c r="V273" t="s">
        <v>3930</v>
      </c>
      <c r="W273" t="s">
        <v>3881</v>
      </c>
      <c r="X273" t="s">
        <v>104</v>
      </c>
      <c r="Y273" t="s">
        <v>3881</v>
      </c>
      <c r="Z273" t="s">
        <v>3951</v>
      </c>
      <c r="AA273" t="s">
        <v>3930</v>
      </c>
      <c r="AB273" t="s">
        <v>3887</v>
      </c>
      <c r="AC273" t="s">
        <v>3881</v>
      </c>
      <c r="AD273" t="s">
        <v>3930</v>
      </c>
      <c r="AE273" t="s">
        <v>24</v>
      </c>
      <c r="AF273" t="s">
        <v>3882</v>
      </c>
      <c r="AG273" t="s">
        <v>3930</v>
      </c>
      <c r="AH273" t="s">
        <v>3930</v>
      </c>
      <c r="AI273" t="s">
        <v>3959</v>
      </c>
      <c r="AJ273" t="s">
        <v>40</v>
      </c>
      <c r="AK273" t="s">
        <v>67</v>
      </c>
      <c r="AL273" t="s">
        <v>1649</v>
      </c>
      <c r="AM273" t="s">
        <v>299</v>
      </c>
      <c r="AN273" t="s">
        <v>69</v>
      </c>
      <c r="AO273" t="s">
        <v>106</v>
      </c>
      <c r="AP273" t="s">
        <v>3882</v>
      </c>
      <c r="AQ273" t="s">
        <v>3882</v>
      </c>
      <c r="AR273" t="s">
        <v>72</v>
      </c>
      <c r="AS273" t="s">
        <v>3930</v>
      </c>
    </row>
    <row r="274" spans="1:45">
      <c r="A274" s="1" t="s">
        <v>289</v>
      </c>
      <c r="B274" s="1" t="s">
        <v>3874</v>
      </c>
      <c r="C274" s="1" t="s">
        <v>3892</v>
      </c>
      <c r="D274" s="1" t="s">
        <v>3934</v>
      </c>
      <c r="F274" s="1" t="s">
        <v>3930</v>
      </c>
      <c r="G274" s="1" t="s">
        <v>3930</v>
      </c>
      <c r="H274" t="s">
        <v>155</v>
      </c>
      <c r="I274" t="s">
        <v>29</v>
      </c>
      <c r="J274" t="s">
        <v>119</v>
      </c>
      <c r="K274" t="s">
        <v>3930</v>
      </c>
      <c r="L274" t="s">
        <v>3881</v>
      </c>
      <c r="M274" t="s">
        <v>3881</v>
      </c>
      <c r="N274" t="s">
        <v>3930</v>
      </c>
      <c r="O274" t="s">
        <v>3930</v>
      </c>
      <c r="P274" t="s">
        <v>3881</v>
      </c>
      <c r="Q274" t="s">
        <v>3881</v>
      </c>
      <c r="R274" t="s">
        <v>58</v>
      </c>
      <c r="S274" t="s">
        <v>181</v>
      </c>
      <c r="T274" t="s">
        <v>3930</v>
      </c>
      <c r="U274" t="s">
        <v>3930</v>
      </c>
      <c r="V274" t="s">
        <v>3930</v>
      </c>
      <c r="W274" t="s">
        <v>3881</v>
      </c>
      <c r="X274" t="s">
        <v>104</v>
      </c>
      <c r="Y274" t="s">
        <v>3881</v>
      </c>
      <c r="Z274" t="s">
        <v>3951</v>
      </c>
      <c r="AA274" t="s">
        <v>3930</v>
      </c>
      <c r="AB274" t="s">
        <v>3887</v>
      </c>
      <c r="AC274" t="s">
        <v>3881</v>
      </c>
      <c r="AD274" t="s">
        <v>3930</v>
      </c>
      <c r="AE274" t="s">
        <v>24</v>
      </c>
      <c r="AF274" t="s">
        <v>3882</v>
      </c>
      <c r="AG274" t="s">
        <v>3930</v>
      </c>
      <c r="AH274" t="s">
        <v>3930</v>
      </c>
      <c r="AI274" t="s">
        <v>3959</v>
      </c>
      <c r="AJ274" t="s">
        <v>40</v>
      </c>
      <c r="AK274" t="s">
        <v>67</v>
      </c>
      <c r="AL274" t="s">
        <v>1649</v>
      </c>
      <c r="AM274" t="s">
        <v>299</v>
      </c>
      <c r="AN274" t="s">
        <v>69</v>
      </c>
      <c r="AO274" t="s">
        <v>106</v>
      </c>
      <c r="AP274" t="s">
        <v>3882</v>
      </c>
      <c r="AQ274" t="s">
        <v>3882</v>
      </c>
      <c r="AR274" t="s">
        <v>72</v>
      </c>
      <c r="AS274" t="s">
        <v>3930</v>
      </c>
    </row>
    <row r="275" spans="1:45">
      <c r="A275" s="1" t="s">
        <v>291</v>
      </c>
      <c r="B275" s="1" t="s">
        <v>3875</v>
      </c>
      <c r="C275" s="1" t="s">
        <v>3892</v>
      </c>
      <c r="D275" s="1" t="s">
        <v>3962</v>
      </c>
      <c r="F275" s="1" t="s">
        <v>3930</v>
      </c>
      <c r="G275" s="1" t="s">
        <v>3930</v>
      </c>
      <c r="H275" t="s">
        <v>155</v>
      </c>
      <c r="I275" t="s">
        <v>29</v>
      </c>
      <c r="J275" t="s">
        <v>119</v>
      </c>
      <c r="K275" t="s">
        <v>3930</v>
      </c>
      <c r="L275" t="s">
        <v>3881</v>
      </c>
      <c r="M275" t="s">
        <v>3881</v>
      </c>
      <c r="N275" t="s">
        <v>3930</v>
      </c>
      <c r="O275" t="s">
        <v>3930</v>
      </c>
      <c r="P275" t="s">
        <v>3881</v>
      </c>
      <c r="Q275" t="s">
        <v>3881</v>
      </c>
      <c r="R275" t="s">
        <v>58</v>
      </c>
      <c r="S275" t="s">
        <v>181</v>
      </c>
      <c r="T275" t="s">
        <v>3930</v>
      </c>
      <c r="U275" t="s">
        <v>3930</v>
      </c>
      <c r="V275" t="s">
        <v>3930</v>
      </c>
      <c r="W275" t="s">
        <v>3881</v>
      </c>
      <c r="X275" t="s">
        <v>104</v>
      </c>
      <c r="Y275" t="s">
        <v>3881</v>
      </c>
      <c r="Z275" t="s">
        <v>3951</v>
      </c>
      <c r="AA275" t="s">
        <v>3930</v>
      </c>
      <c r="AB275" t="s">
        <v>3887</v>
      </c>
      <c r="AC275" t="s">
        <v>3881</v>
      </c>
      <c r="AD275" t="s">
        <v>3930</v>
      </c>
      <c r="AE275" t="s">
        <v>24</v>
      </c>
      <c r="AF275" t="s">
        <v>3882</v>
      </c>
      <c r="AG275" t="s">
        <v>3930</v>
      </c>
      <c r="AH275" t="s">
        <v>3930</v>
      </c>
      <c r="AI275" t="s">
        <v>3959</v>
      </c>
      <c r="AJ275" t="s">
        <v>40</v>
      </c>
      <c r="AK275" t="s">
        <v>67</v>
      </c>
      <c r="AL275" t="s">
        <v>1649</v>
      </c>
      <c r="AM275" t="s">
        <v>299</v>
      </c>
      <c r="AN275" t="s">
        <v>69</v>
      </c>
      <c r="AO275" t="s">
        <v>106</v>
      </c>
      <c r="AP275" t="s">
        <v>3882</v>
      </c>
      <c r="AQ275" t="s">
        <v>3882</v>
      </c>
      <c r="AR275" t="s">
        <v>72</v>
      </c>
      <c r="AS275" t="s">
        <v>3930</v>
      </c>
    </row>
    <row r="276" spans="1:45">
      <c r="A276" s="1" t="s">
        <v>290</v>
      </c>
      <c r="B276" s="1" t="s">
        <v>3876</v>
      </c>
      <c r="C276" s="1" t="s">
        <v>3890</v>
      </c>
      <c r="D276" s="1" t="s">
        <v>3934</v>
      </c>
      <c r="F276" s="1" t="s">
        <v>3930</v>
      </c>
      <c r="G276" s="1" t="s">
        <v>3930</v>
      </c>
      <c r="H276" t="s">
        <v>155</v>
      </c>
      <c r="I276" t="s">
        <v>29</v>
      </c>
      <c r="J276" t="s">
        <v>119</v>
      </c>
      <c r="K276" t="s">
        <v>3930</v>
      </c>
      <c r="L276" t="s">
        <v>3881</v>
      </c>
      <c r="M276" t="s">
        <v>3881</v>
      </c>
      <c r="N276" t="s">
        <v>3930</v>
      </c>
      <c r="O276" t="s">
        <v>3930</v>
      </c>
      <c r="P276" t="s">
        <v>3881</v>
      </c>
      <c r="Q276" t="s">
        <v>3881</v>
      </c>
      <c r="R276" t="s">
        <v>58</v>
      </c>
      <c r="S276" t="s">
        <v>181</v>
      </c>
      <c r="T276" t="s">
        <v>3930</v>
      </c>
      <c r="U276" t="s">
        <v>3930</v>
      </c>
      <c r="V276" t="s">
        <v>3930</v>
      </c>
      <c r="W276" t="s">
        <v>3881</v>
      </c>
      <c r="X276" t="s">
        <v>104</v>
      </c>
      <c r="Y276" t="s">
        <v>3881</v>
      </c>
      <c r="Z276" t="s">
        <v>3951</v>
      </c>
      <c r="AA276" t="s">
        <v>3930</v>
      </c>
      <c r="AB276" t="s">
        <v>3887</v>
      </c>
      <c r="AC276" t="s">
        <v>3881</v>
      </c>
      <c r="AD276" t="s">
        <v>3930</v>
      </c>
      <c r="AE276" t="s">
        <v>24</v>
      </c>
      <c r="AF276" t="s">
        <v>3882</v>
      </c>
      <c r="AG276" t="s">
        <v>3930</v>
      </c>
      <c r="AH276" t="s">
        <v>3930</v>
      </c>
      <c r="AI276" t="s">
        <v>3959</v>
      </c>
      <c r="AJ276" t="s">
        <v>40</v>
      </c>
      <c r="AK276" t="s">
        <v>67</v>
      </c>
      <c r="AL276" t="s">
        <v>1649</v>
      </c>
      <c r="AM276" t="s">
        <v>299</v>
      </c>
      <c r="AN276" t="s">
        <v>69</v>
      </c>
      <c r="AO276" t="s">
        <v>106</v>
      </c>
      <c r="AP276" t="s">
        <v>3882</v>
      </c>
      <c r="AQ276" t="s">
        <v>3882</v>
      </c>
      <c r="AR276" t="s">
        <v>72</v>
      </c>
      <c r="AS276" t="s">
        <v>3930</v>
      </c>
    </row>
    <row r="277" spans="1:45">
      <c r="A277" s="1" t="s">
        <v>292</v>
      </c>
      <c r="B277" s="1" t="s">
        <v>3877</v>
      </c>
      <c r="C277" s="1" t="s">
        <v>3890</v>
      </c>
      <c r="D277" s="1" t="s">
        <v>3962</v>
      </c>
      <c r="F277" s="1" t="s">
        <v>3930</v>
      </c>
      <c r="G277" s="1" t="s">
        <v>3930</v>
      </c>
      <c r="H277" t="s">
        <v>155</v>
      </c>
      <c r="I277" t="s">
        <v>29</v>
      </c>
      <c r="J277" t="s">
        <v>119</v>
      </c>
      <c r="K277" t="s">
        <v>3930</v>
      </c>
      <c r="L277" t="s">
        <v>3881</v>
      </c>
      <c r="M277" t="s">
        <v>3881</v>
      </c>
      <c r="N277" t="s">
        <v>3930</v>
      </c>
      <c r="O277" t="s">
        <v>3930</v>
      </c>
      <c r="P277" t="s">
        <v>3881</v>
      </c>
      <c r="Q277" t="s">
        <v>3881</v>
      </c>
      <c r="R277" t="s">
        <v>58</v>
      </c>
      <c r="S277" t="s">
        <v>181</v>
      </c>
      <c r="T277" t="s">
        <v>3930</v>
      </c>
      <c r="U277" t="s">
        <v>3930</v>
      </c>
      <c r="V277" t="s">
        <v>3930</v>
      </c>
      <c r="W277" t="s">
        <v>3881</v>
      </c>
      <c r="X277" t="s">
        <v>104</v>
      </c>
      <c r="Y277" t="s">
        <v>3881</v>
      </c>
      <c r="Z277" t="s">
        <v>3951</v>
      </c>
      <c r="AA277" t="s">
        <v>3930</v>
      </c>
      <c r="AB277" t="s">
        <v>3887</v>
      </c>
      <c r="AC277" t="s">
        <v>3881</v>
      </c>
      <c r="AD277" t="s">
        <v>3930</v>
      </c>
      <c r="AE277" t="s">
        <v>24</v>
      </c>
      <c r="AF277" t="s">
        <v>3882</v>
      </c>
      <c r="AG277" t="s">
        <v>3930</v>
      </c>
      <c r="AH277" t="s">
        <v>3930</v>
      </c>
      <c r="AI277" t="s">
        <v>3959</v>
      </c>
      <c r="AJ277" t="s">
        <v>40</v>
      </c>
      <c r="AK277" t="s">
        <v>67</v>
      </c>
      <c r="AL277" t="s">
        <v>1649</v>
      </c>
      <c r="AM277" t="s">
        <v>299</v>
      </c>
      <c r="AN277" t="s">
        <v>69</v>
      </c>
      <c r="AO277" t="s">
        <v>106</v>
      </c>
      <c r="AP277" t="s">
        <v>3882</v>
      </c>
      <c r="AQ277" t="s">
        <v>3882</v>
      </c>
      <c r="AR277" t="s">
        <v>72</v>
      </c>
      <c r="AS277" t="s">
        <v>3930</v>
      </c>
    </row>
  </sheetData>
  <sortState xmlns:xlrd2="http://schemas.microsoft.com/office/spreadsheetml/2017/richdata2" ref="A2:AT277">
    <sortCondition ref="D15:D277"/>
  </sortState>
  <phoneticPr fontId="106" type="noConversion"/>
  <pageMargins left="0.25" right="0.25" top="0.75" bottom="0.75" header="0.3" footer="0.3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B94B3-1398-41AC-8E91-92B93A9CB9BC}">
  <sheetPr codeName="Blad2"/>
  <dimension ref="A1:B18026"/>
  <sheetViews>
    <sheetView topLeftCell="A2146" workbookViewId="0">
      <selection activeCell="B2159" sqref="B2159"/>
    </sheetView>
  </sheetViews>
  <sheetFormatPr defaultRowHeight="14.4"/>
  <cols>
    <col min="1" max="1" width="24.77734375" bestFit="1" customWidth="1"/>
    <col min="2" max="2" width="33.33203125" bestFit="1" customWidth="1"/>
  </cols>
  <sheetData>
    <row r="1" spans="1:2">
      <c r="A1" t="s">
        <v>3853</v>
      </c>
      <c r="B1" t="s">
        <v>3854</v>
      </c>
    </row>
    <row r="2" spans="1:2">
      <c r="A2" t="s">
        <v>2932</v>
      </c>
      <c r="B2" t="s">
        <v>2933</v>
      </c>
    </row>
    <row r="3" spans="1:2">
      <c r="A3" t="s">
        <v>2920</v>
      </c>
      <c r="B3" t="s">
        <v>2921</v>
      </c>
    </row>
    <row r="4" spans="1:2">
      <c r="A4" t="s">
        <v>2329</v>
      </c>
      <c r="B4" t="s">
        <v>2330</v>
      </c>
    </row>
    <row r="5" spans="1:2">
      <c r="A5" t="s">
        <v>1763</v>
      </c>
      <c r="B5" t="s">
        <v>1764</v>
      </c>
    </row>
    <row r="6" spans="1:2">
      <c r="A6" t="s">
        <v>2077</v>
      </c>
      <c r="B6" t="s">
        <v>2078</v>
      </c>
    </row>
    <row r="7" spans="1:2">
      <c r="A7" t="s">
        <v>1751</v>
      </c>
      <c r="B7" t="s">
        <v>1752</v>
      </c>
    </row>
    <row r="8" spans="1:2">
      <c r="A8" t="s">
        <v>1753</v>
      </c>
      <c r="B8" t="s">
        <v>1754</v>
      </c>
    </row>
    <row r="9" spans="1:2">
      <c r="A9" t="s">
        <v>866</v>
      </c>
      <c r="B9" t="s">
        <v>867</v>
      </c>
    </row>
    <row r="10" spans="1:2">
      <c r="A10" t="s">
        <v>592</v>
      </c>
      <c r="B10" t="s">
        <v>593</v>
      </c>
    </row>
    <row r="11" spans="1:2">
      <c r="A11" t="s">
        <v>1956</v>
      </c>
      <c r="B11" t="s">
        <v>1957</v>
      </c>
    </row>
    <row r="12" spans="1:2">
      <c r="A12" t="s">
        <v>1958</v>
      </c>
      <c r="B12" t="s">
        <v>1949</v>
      </c>
    </row>
    <row r="13" spans="1:2">
      <c r="A13" t="s">
        <v>1959</v>
      </c>
      <c r="B13" t="s">
        <v>1960</v>
      </c>
    </row>
    <row r="14" spans="1:2">
      <c r="A14" t="s">
        <v>862</v>
      </c>
      <c r="B14" t="s">
        <v>863</v>
      </c>
    </row>
    <row r="15" spans="1:2">
      <c r="A15" t="s">
        <v>1769</v>
      </c>
      <c r="B15" t="s">
        <v>1770</v>
      </c>
    </row>
    <row r="16" spans="1:2">
      <c r="A16" t="s">
        <v>864</v>
      </c>
      <c r="B16" t="s">
        <v>865</v>
      </c>
    </row>
    <row r="17" spans="1:2">
      <c r="A17" t="s">
        <v>2594</v>
      </c>
      <c r="B17" t="s">
        <v>2595</v>
      </c>
    </row>
    <row r="18" spans="1:2">
      <c r="A18" t="s">
        <v>2596</v>
      </c>
      <c r="B18" t="s">
        <v>2597</v>
      </c>
    </row>
    <row r="19" spans="1:2">
      <c r="A19" t="s">
        <v>2598</v>
      </c>
      <c r="B19" t="s">
        <v>2599</v>
      </c>
    </row>
    <row r="20" spans="1:2">
      <c r="A20" t="s">
        <v>2600</v>
      </c>
      <c r="B20" t="s">
        <v>2601</v>
      </c>
    </row>
    <row r="21" spans="1:2">
      <c r="A21" t="s">
        <v>2602</v>
      </c>
      <c r="B21" t="s">
        <v>2603</v>
      </c>
    </row>
    <row r="22" spans="1:2">
      <c r="A22" t="s">
        <v>2604</v>
      </c>
      <c r="B22" t="s">
        <v>2605</v>
      </c>
    </row>
    <row r="23" spans="1:2">
      <c r="A23" t="s">
        <v>1679</v>
      </c>
      <c r="B23" t="s">
        <v>1680</v>
      </c>
    </row>
    <row r="24" spans="1:2">
      <c r="A24" t="s">
        <v>1681</v>
      </c>
      <c r="B24" t="s">
        <v>1682</v>
      </c>
    </row>
    <row r="25" spans="1:2">
      <c r="A25" t="s">
        <v>1948</v>
      </c>
      <c r="B25" t="s">
        <v>1949</v>
      </c>
    </row>
    <row r="26" spans="1:2">
      <c r="A26" t="s">
        <v>1950</v>
      </c>
      <c r="B26" t="s">
        <v>1951</v>
      </c>
    </row>
    <row r="27" spans="1:2">
      <c r="A27" t="s">
        <v>1952</v>
      </c>
      <c r="B27" t="s">
        <v>1953</v>
      </c>
    </row>
    <row r="28" spans="1:2">
      <c r="A28" t="s">
        <v>1954</v>
      </c>
      <c r="B28" t="s">
        <v>1955</v>
      </c>
    </row>
    <row r="29" spans="1:2">
      <c r="A29" t="s">
        <v>2592</v>
      </c>
      <c r="B29" t="s">
        <v>2593</v>
      </c>
    </row>
    <row r="30" spans="1:2">
      <c r="A30" t="s">
        <v>1556</v>
      </c>
      <c r="B30" t="s">
        <v>1557</v>
      </c>
    </row>
    <row r="31" spans="1:2">
      <c r="A31" t="s">
        <v>1576</v>
      </c>
      <c r="B31" t="s">
        <v>1577</v>
      </c>
    </row>
    <row r="32" spans="1:2">
      <c r="A32" t="s">
        <v>1578</v>
      </c>
      <c r="B32" t="s">
        <v>1579</v>
      </c>
    </row>
    <row r="33" spans="1:2">
      <c r="A33" t="s">
        <v>1580</v>
      </c>
      <c r="B33" t="s">
        <v>1581</v>
      </c>
    </row>
    <row r="34" spans="1:2">
      <c r="A34" t="s">
        <v>1582</v>
      </c>
      <c r="B34" t="s">
        <v>1583</v>
      </c>
    </row>
    <row r="35" spans="1:2">
      <c r="A35" t="s">
        <v>856</v>
      </c>
      <c r="B35" t="s">
        <v>857</v>
      </c>
    </row>
    <row r="36" spans="1:2">
      <c r="A36" t="s">
        <v>858</v>
      </c>
      <c r="B36" t="s">
        <v>859</v>
      </c>
    </row>
    <row r="37" spans="1:2">
      <c r="A37" t="s">
        <v>860</v>
      </c>
      <c r="B37" t="s">
        <v>861</v>
      </c>
    </row>
    <row r="38" spans="1:2">
      <c r="A38" t="s">
        <v>2122</v>
      </c>
      <c r="B38" t="s">
        <v>2123</v>
      </c>
    </row>
    <row r="39" spans="1:2">
      <c r="A39" t="s">
        <v>868</v>
      </c>
      <c r="B39" t="s">
        <v>869</v>
      </c>
    </row>
    <row r="40" spans="1:2">
      <c r="A40" t="s">
        <v>870</v>
      </c>
      <c r="B40" t="s">
        <v>871</v>
      </c>
    </row>
    <row r="41" spans="1:2">
      <c r="A41" t="s">
        <v>872</v>
      </c>
      <c r="B41" t="s">
        <v>873</v>
      </c>
    </row>
    <row r="42" spans="1:2">
      <c r="A42" t="s">
        <v>874</v>
      </c>
      <c r="B42" t="s">
        <v>875</v>
      </c>
    </row>
    <row r="43" spans="1:2">
      <c r="A43" t="s">
        <v>876</v>
      </c>
      <c r="B43" t="s">
        <v>877</v>
      </c>
    </row>
    <row r="44" spans="1:2">
      <c r="A44" t="s">
        <v>878</v>
      </c>
      <c r="B44" t="s">
        <v>879</v>
      </c>
    </row>
    <row r="45" spans="1:2">
      <c r="A45" t="s">
        <v>880</v>
      </c>
      <c r="B45" t="s">
        <v>881</v>
      </c>
    </row>
    <row r="46" spans="1:2">
      <c r="A46" t="s">
        <v>729</v>
      </c>
      <c r="B46" t="s">
        <v>730</v>
      </c>
    </row>
    <row r="47" spans="1:2">
      <c r="A47" t="s">
        <v>3186</v>
      </c>
      <c r="B47" t="s">
        <v>3187</v>
      </c>
    </row>
    <row r="48" spans="1:2">
      <c r="A48" t="s">
        <v>3186</v>
      </c>
      <c r="B48" t="s">
        <v>3187</v>
      </c>
    </row>
    <row r="49" spans="1:2">
      <c r="A49" t="s">
        <v>3188</v>
      </c>
      <c r="B49" t="s">
        <v>3189</v>
      </c>
    </row>
    <row r="50" spans="1:2">
      <c r="A50" t="s">
        <v>3188</v>
      </c>
      <c r="B50" t="s">
        <v>3189</v>
      </c>
    </row>
    <row r="51" spans="1:2">
      <c r="A51" t="s">
        <v>3190</v>
      </c>
      <c r="B51" t="s">
        <v>3191</v>
      </c>
    </row>
    <row r="52" spans="1:2">
      <c r="A52" t="s">
        <v>3190</v>
      </c>
      <c r="B52" t="s">
        <v>3191</v>
      </c>
    </row>
    <row r="53" spans="1:2">
      <c r="A53" t="s">
        <v>3192</v>
      </c>
      <c r="B53" t="s">
        <v>3193</v>
      </c>
    </row>
    <row r="54" spans="1:2">
      <c r="A54" t="s">
        <v>3192</v>
      </c>
      <c r="B54" t="s">
        <v>3193</v>
      </c>
    </row>
    <row r="55" spans="1:2">
      <c r="A55" t="s">
        <v>3194</v>
      </c>
      <c r="B55" t="s">
        <v>3195</v>
      </c>
    </row>
    <row r="56" spans="1:2">
      <c r="A56" t="s">
        <v>3194</v>
      </c>
      <c r="B56" t="s">
        <v>3195</v>
      </c>
    </row>
    <row r="57" spans="1:2">
      <c r="A57" t="s">
        <v>3196</v>
      </c>
      <c r="B57" t="s">
        <v>3197</v>
      </c>
    </row>
    <row r="58" spans="1:2">
      <c r="A58" t="s">
        <v>3196</v>
      </c>
      <c r="B58" t="s">
        <v>3197</v>
      </c>
    </row>
    <row r="59" spans="1:2">
      <c r="A59" t="s">
        <v>3198</v>
      </c>
      <c r="B59" t="s">
        <v>3199</v>
      </c>
    </row>
    <row r="60" spans="1:2">
      <c r="A60" t="s">
        <v>3198</v>
      </c>
      <c r="B60" t="s">
        <v>3199</v>
      </c>
    </row>
    <row r="61" spans="1:2">
      <c r="A61" t="s">
        <v>3198</v>
      </c>
      <c r="B61" t="s">
        <v>3199</v>
      </c>
    </row>
    <row r="62" spans="1:2">
      <c r="A62" t="s">
        <v>3200</v>
      </c>
      <c r="B62" t="s">
        <v>3201</v>
      </c>
    </row>
    <row r="63" spans="1:2">
      <c r="A63" t="s">
        <v>3200</v>
      </c>
      <c r="B63" t="s">
        <v>3201</v>
      </c>
    </row>
    <row r="64" spans="1:2">
      <c r="A64" t="s">
        <v>3200</v>
      </c>
      <c r="B64" t="s">
        <v>3201</v>
      </c>
    </row>
    <row r="65" spans="1:2">
      <c r="A65" t="s">
        <v>3202</v>
      </c>
      <c r="B65" t="s">
        <v>3203</v>
      </c>
    </row>
    <row r="66" spans="1:2">
      <c r="A66" t="s">
        <v>3202</v>
      </c>
      <c r="B66" t="s">
        <v>3203</v>
      </c>
    </row>
    <row r="67" spans="1:2">
      <c r="A67" t="s">
        <v>3202</v>
      </c>
      <c r="B67" t="s">
        <v>3203</v>
      </c>
    </row>
    <row r="68" spans="1:2">
      <c r="A68" t="s">
        <v>3204</v>
      </c>
      <c r="B68" t="s">
        <v>3205</v>
      </c>
    </row>
    <row r="69" spans="1:2">
      <c r="A69" t="s">
        <v>3204</v>
      </c>
      <c r="B69" t="s">
        <v>3205</v>
      </c>
    </row>
    <row r="70" spans="1:2">
      <c r="A70" t="s">
        <v>3204</v>
      </c>
      <c r="B70" t="s">
        <v>3205</v>
      </c>
    </row>
    <row r="71" spans="1:2">
      <c r="A71" t="s">
        <v>3206</v>
      </c>
      <c r="B71" t="s">
        <v>3207</v>
      </c>
    </row>
    <row r="72" spans="1:2">
      <c r="A72" t="s">
        <v>3206</v>
      </c>
      <c r="B72" t="s">
        <v>3207</v>
      </c>
    </row>
    <row r="73" spans="1:2">
      <c r="A73" t="s">
        <v>3206</v>
      </c>
      <c r="B73" t="s">
        <v>3207</v>
      </c>
    </row>
    <row r="74" spans="1:2">
      <c r="A74" t="s">
        <v>3208</v>
      </c>
      <c r="B74" t="s">
        <v>3209</v>
      </c>
    </row>
    <row r="75" spans="1:2">
      <c r="A75" t="s">
        <v>3208</v>
      </c>
      <c r="B75" t="s">
        <v>3209</v>
      </c>
    </row>
    <row r="76" spans="1:2">
      <c r="A76" t="s">
        <v>3208</v>
      </c>
      <c r="B76" t="s">
        <v>3209</v>
      </c>
    </row>
    <row r="77" spans="1:2">
      <c r="A77" t="s">
        <v>3210</v>
      </c>
      <c r="B77" t="s">
        <v>3211</v>
      </c>
    </row>
    <row r="78" spans="1:2">
      <c r="A78" t="s">
        <v>3210</v>
      </c>
      <c r="B78" t="s">
        <v>3211</v>
      </c>
    </row>
    <row r="79" spans="1:2">
      <c r="A79" t="s">
        <v>3210</v>
      </c>
      <c r="B79" t="s">
        <v>3211</v>
      </c>
    </row>
    <row r="80" spans="1:2">
      <c r="A80" t="s">
        <v>3212</v>
      </c>
      <c r="B80" t="s">
        <v>3213</v>
      </c>
    </row>
    <row r="81" spans="1:2">
      <c r="A81" t="s">
        <v>3212</v>
      </c>
      <c r="B81" t="s">
        <v>3213</v>
      </c>
    </row>
    <row r="82" spans="1:2">
      <c r="A82" t="s">
        <v>3212</v>
      </c>
      <c r="B82" t="s">
        <v>3213</v>
      </c>
    </row>
    <row r="83" spans="1:2">
      <c r="A83" t="s">
        <v>3214</v>
      </c>
      <c r="B83" t="s">
        <v>3215</v>
      </c>
    </row>
    <row r="84" spans="1:2">
      <c r="A84" t="s">
        <v>3214</v>
      </c>
      <c r="B84" t="s">
        <v>3215</v>
      </c>
    </row>
    <row r="85" spans="1:2">
      <c r="A85" t="s">
        <v>3214</v>
      </c>
      <c r="B85" t="s">
        <v>3215</v>
      </c>
    </row>
    <row r="86" spans="1:2">
      <c r="A86" t="s">
        <v>3216</v>
      </c>
      <c r="B86" t="s">
        <v>3217</v>
      </c>
    </row>
    <row r="87" spans="1:2">
      <c r="A87" t="s">
        <v>3216</v>
      </c>
      <c r="B87" t="s">
        <v>3217</v>
      </c>
    </row>
    <row r="88" spans="1:2">
      <c r="A88" t="s">
        <v>3216</v>
      </c>
      <c r="B88" t="s">
        <v>3217</v>
      </c>
    </row>
    <row r="89" spans="1:2">
      <c r="A89" t="s">
        <v>3218</v>
      </c>
      <c r="B89" t="s">
        <v>3219</v>
      </c>
    </row>
    <row r="90" spans="1:2">
      <c r="A90" t="s">
        <v>3218</v>
      </c>
      <c r="B90" t="s">
        <v>3219</v>
      </c>
    </row>
    <row r="91" spans="1:2">
      <c r="A91" t="s">
        <v>3218</v>
      </c>
      <c r="B91" t="s">
        <v>3219</v>
      </c>
    </row>
    <row r="92" spans="1:2">
      <c r="A92" t="s">
        <v>3220</v>
      </c>
      <c r="B92" t="s">
        <v>3221</v>
      </c>
    </row>
    <row r="93" spans="1:2">
      <c r="A93" t="s">
        <v>3220</v>
      </c>
      <c r="B93" t="s">
        <v>3221</v>
      </c>
    </row>
    <row r="94" spans="1:2">
      <c r="A94" t="s">
        <v>3220</v>
      </c>
      <c r="B94" t="s">
        <v>3221</v>
      </c>
    </row>
    <row r="95" spans="1:2">
      <c r="A95" t="s">
        <v>3222</v>
      </c>
      <c r="B95" t="s">
        <v>3223</v>
      </c>
    </row>
    <row r="96" spans="1:2">
      <c r="A96" t="s">
        <v>3222</v>
      </c>
      <c r="B96" t="s">
        <v>3223</v>
      </c>
    </row>
    <row r="97" spans="1:2">
      <c r="A97" t="s">
        <v>3222</v>
      </c>
      <c r="B97" t="s">
        <v>3223</v>
      </c>
    </row>
    <row r="98" spans="1:2">
      <c r="A98" t="s">
        <v>3224</v>
      </c>
      <c r="B98" t="s">
        <v>3225</v>
      </c>
    </row>
    <row r="99" spans="1:2">
      <c r="A99" t="s">
        <v>3224</v>
      </c>
      <c r="B99" t="s">
        <v>3225</v>
      </c>
    </row>
    <row r="100" spans="1:2">
      <c r="A100" t="s">
        <v>3224</v>
      </c>
      <c r="B100" t="s">
        <v>3225</v>
      </c>
    </row>
    <row r="101" spans="1:2">
      <c r="A101" t="s">
        <v>3226</v>
      </c>
      <c r="B101" t="s">
        <v>3227</v>
      </c>
    </row>
    <row r="102" spans="1:2">
      <c r="A102" t="s">
        <v>3226</v>
      </c>
      <c r="B102" t="s">
        <v>3227</v>
      </c>
    </row>
    <row r="103" spans="1:2">
      <c r="A103" t="s">
        <v>3226</v>
      </c>
      <c r="B103" t="s">
        <v>3227</v>
      </c>
    </row>
    <row r="104" spans="1:2">
      <c r="A104" t="s">
        <v>3228</v>
      </c>
      <c r="B104" t="s">
        <v>3229</v>
      </c>
    </row>
    <row r="105" spans="1:2">
      <c r="A105" t="s">
        <v>3228</v>
      </c>
      <c r="B105" t="s">
        <v>3229</v>
      </c>
    </row>
    <row r="106" spans="1:2">
      <c r="A106" t="s">
        <v>3228</v>
      </c>
      <c r="B106" t="s">
        <v>3229</v>
      </c>
    </row>
    <row r="107" spans="1:2">
      <c r="A107" t="s">
        <v>3230</v>
      </c>
      <c r="B107" t="s">
        <v>3231</v>
      </c>
    </row>
    <row r="108" spans="1:2">
      <c r="A108" t="s">
        <v>3230</v>
      </c>
      <c r="B108" t="s">
        <v>3231</v>
      </c>
    </row>
    <row r="109" spans="1:2">
      <c r="A109" t="s">
        <v>3230</v>
      </c>
      <c r="B109" t="s">
        <v>3231</v>
      </c>
    </row>
    <row r="110" spans="1:2">
      <c r="A110" t="s">
        <v>3232</v>
      </c>
      <c r="B110" t="s">
        <v>3233</v>
      </c>
    </row>
    <row r="111" spans="1:2">
      <c r="A111" t="s">
        <v>3232</v>
      </c>
      <c r="B111" t="s">
        <v>3233</v>
      </c>
    </row>
    <row r="112" spans="1:2">
      <c r="A112" t="s">
        <v>3232</v>
      </c>
      <c r="B112" t="s">
        <v>3233</v>
      </c>
    </row>
    <row r="113" spans="1:2">
      <c r="A113" t="s">
        <v>3234</v>
      </c>
      <c r="B113" t="s">
        <v>3235</v>
      </c>
    </row>
    <row r="114" spans="1:2">
      <c r="A114" t="s">
        <v>3234</v>
      </c>
      <c r="B114" t="s">
        <v>3235</v>
      </c>
    </row>
    <row r="115" spans="1:2">
      <c r="A115" t="s">
        <v>3234</v>
      </c>
      <c r="B115" t="s">
        <v>3235</v>
      </c>
    </row>
    <row r="116" spans="1:2">
      <c r="A116" t="s">
        <v>3236</v>
      </c>
      <c r="B116" t="s">
        <v>3237</v>
      </c>
    </row>
    <row r="117" spans="1:2">
      <c r="A117" t="s">
        <v>3236</v>
      </c>
      <c r="B117" t="s">
        <v>3237</v>
      </c>
    </row>
    <row r="118" spans="1:2">
      <c r="A118" t="s">
        <v>3236</v>
      </c>
      <c r="B118" t="s">
        <v>3237</v>
      </c>
    </row>
    <row r="119" spans="1:2">
      <c r="A119" t="s">
        <v>3238</v>
      </c>
      <c r="B119" t="s">
        <v>3239</v>
      </c>
    </row>
    <row r="120" spans="1:2">
      <c r="A120" t="s">
        <v>3238</v>
      </c>
      <c r="B120" t="s">
        <v>3239</v>
      </c>
    </row>
    <row r="121" spans="1:2">
      <c r="A121" t="s">
        <v>3238</v>
      </c>
      <c r="B121" t="s">
        <v>3239</v>
      </c>
    </row>
    <row r="122" spans="1:2">
      <c r="A122" t="s">
        <v>3240</v>
      </c>
      <c r="B122" t="s">
        <v>3241</v>
      </c>
    </row>
    <row r="123" spans="1:2">
      <c r="A123" t="s">
        <v>3240</v>
      </c>
      <c r="B123" t="s">
        <v>3241</v>
      </c>
    </row>
    <row r="124" spans="1:2">
      <c r="A124" t="s">
        <v>3240</v>
      </c>
      <c r="B124" t="s">
        <v>3241</v>
      </c>
    </row>
    <row r="125" spans="1:2">
      <c r="A125" t="s">
        <v>3242</v>
      </c>
      <c r="B125" t="s">
        <v>3243</v>
      </c>
    </row>
    <row r="126" spans="1:2">
      <c r="A126" t="s">
        <v>3242</v>
      </c>
      <c r="B126" t="s">
        <v>3243</v>
      </c>
    </row>
    <row r="127" spans="1:2">
      <c r="A127" t="s">
        <v>3242</v>
      </c>
      <c r="B127" t="s">
        <v>3243</v>
      </c>
    </row>
    <row r="128" spans="1:2">
      <c r="A128" t="s">
        <v>3244</v>
      </c>
      <c r="B128" t="s">
        <v>3245</v>
      </c>
    </row>
    <row r="129" spans="1:2">
      <c r="A129" t="s">
        <v>3244</v>
      </c>
      <c r="B129" t="s">
        <v>3245</v>
      </c>
    </row>
    <row r="130" spans="1:2">
      <c r="A130" t="s">
        <v>3244</v>
      </c>
      <c r="B130" t="s">
        <v>3245</v>
      </c>
    </row>
    <row r="131" spans="1:2">
      <c r="A131" t="s">
        <v>3246</v>
      </c>
      <c r="B131" t="s">
        <v>3247</v>
      </c>
    </row>
    <row r="132" spans="1:2">
      <c r="A132" t="s">
        <v>3246</v>
      </c>
      <c r="B132" t="s">
        <v>3247</v>
      </c>
    </row>
    <row r="133" spans="1:2">
      <c r="A133" t="s">
        <v>3246</v>
      </c>
      <c r="B133" t="s">
        <v>3247</v>
      </c>
    </row>
    <row r="134" spans="1:2">
      <c r="A134" t="s">
        <v>3248</v>
      </c>
      <c r="B134" t="s">
        <v>3249</v>
      </c>
    </row>
    <row r="135" spans="1:2">
      <c r="A135" t="s">
        <v>3248</v>
      </c>
      <c r="B135" t="s">
        <v>3249</v>
      </c>
    </row>
    <row r="136" spans="1:2">
      <c r="A136" t="s">
        <v>3248</v>
      </c>
      <c r="B136" t="s">
        <v>3249</v>
      </c>
    </row>
    <row r="137" spans="1:2">
      <c r="A137" t="s">
        <v>3250</v>
      </c>
      <c r="B137" t="s">
        <v>3251</v>
      </c>
    </row>
    <row r="138" spans="1:2">
      <c r="A138" t="s">
        <v>3250</v>
      </c>
      <c r="B138" t="s">
        <v>3251</v>
      </c>
    </row>
    <row r="139" spans="1:2">
      <c r="A139" t="s">
        <v>3250</v>
      </c>
      <c r="B139" t="s">
        <v>3251</v>
      </c>
    </row>
    <row r="140" spans="1:2">
      <c r="A140" t="s">
        <v>3252</v>
      </c>
      <c r="B140" t="s">
        <v>3253</v>
      </c>
    </row>
    <row r="141" spans="1:2">
      <c r="A141" t="s">
        <v>3252</v>
      </c>
      <c r="B141" t="s">
        <v>3253</v>
      </c>
    </row>
    <row r="142" spans="1:2">
      <c r="A142" t="s">
        <v>3252</v>
      </c>
      <c r="B142" t="s">
        <v>3253</v>
      </c>
    </row>
    <row r="143" spans="1:2">
      <c r="A143" t="s">
        <v>3254</v>
      </c>
      <c r="B143" t="s">
        <v>3255</v>
      </c>
    </row>
    <row r="144" spans="1:2">
      <c r="A144" t="s">
        <v>3254</v>
      </c>
      <c r="B144" t="s">
        <v>3255</v>
      </c>
    </row>
    <row r="145" spans="1:2">
      <c r="A145" t="s">
        <v>3254</v>
      </c>
      <c r="B145" t="s">
        <v>3255</v>
      </c>
    </row>
    <row r="146" spans="1:2">
      <c r="A146" t="s">
        <v>3256</v>
      </c>
      <c r="B146" t="s">
        <v>3257</v>
      </c>
    </row>
    <row r="147" spans="1:2">
      <c r="A147" t="s">
        <v>3256</v>
      </c>
      <c r="B147" t="s">
        <v>3257</v>
      </c>
    </row>
    <row r="148" spans="1:2">
      <c r="A148" t="s">
        <v>3256</v>
      </c>
      <c r="B148" t="s">
        <v>3257</v>
      </c>
    </row>
    <row r="149" spans="1:2">
      <c r="A149" t="s">
        <v>3258</v>
      </c>
      <c r="B149" t="s">
        <v>3259</v>
      </c>
    </row>
    <row r="150" spans="1:2">
      <c r="A150" t="s">
        <v>3258</v>
      </c>
      <c r="B150" t="s">
        <v>3259</v>
      </c>
    </row>
    <row r="151" spans="1:2">
      <c r="A151" t="s">
        <v>3258</v>
      </c>
      <c r="B151" t="s">
        <v>3259</v>
      </c>
    </row>
    <row r="152" spans="1:2">
      <c r="A152" t="s">
        <v>3260</v>
      </c>
      <c r="B152" t="s">
        <v>3261</v>
      </c>
    </row>
    <row r="153" spans="1:2">
      <c r="A153" t="s">
        <v>3260</v>
      </c>
      <c r="B153" t="s">
        <v>3261</v>
      </c>
    </row>
    <row r="154" spans="1:2">
      <c r="A154" t="s">
        <v>3260</v>
      </c>
      <c r="B154" t="s">
        <v>3261</v>
      </c>
    </row>
    <row r="155" spans="1:2">
      <c r="A155" t="s">
        <v>3262</v>
      </c>
      <c r="B155" t="s">
        <v>3263</v>
      </c>
    </row>
    <row r="156" spans="1:2">
      <c r="A156" t="s">
        <v>3262</v>
      </c>
      <c r="B156" t="s">
        <v>3263</v>
      </c>
    </row>
    <row r="157" spans="1:2">
      <c r="A157" t="s">
        <v>3262</v>
      </c>
      <c r="B157" t="s">
        <v>3263</v>
      </c>
    </row>
    <row r="158" spans="1:2">
      <c r="A158" t="s">
        <v>3264</v>
      </c>
      <c r="B158" t="s">
        <v>3265</v>
      </c>
    </row>
    <row r="159" spans="1:2">
      <c r="A159" t="s">
        <v>3264</v>
      </c>
      <c r="B159" t="s">
        <v>3265</v>
      </c>
    </row>
    <row r="160" spans="1:2">
      <c r="A160" t="s">
        <v>3264</v>
      </c>
      <c r="B160" t="s">
        <v>3265</v>
      </c>
    </row>
    <row r="161" spans="1:2">
      <c r="A161" t="s">
        <v>3266</v>
      </c>
      <c r="B161" t="s">
        <v>3267</v>
      </c>
    </row>
    <row r="162" spans="1:2">
      <c r="A162" t="s">
        <v>3266</v>
      </c>
      <c r="B162" t="s">
        <v>3267</v>
      </c>
    </row>
    <row r="163" spans="1:2">
      <c r="A163" t="s">
        <v>3266</v>
      </c>
      <c r="B163" t="s">
        <v>3267</v>
      </c>
    </row>
    <row r="164" spans="1:2">
      <c r="A164" t="s">
        <v>3268</v>
      </c>
      <c r="B164" t="s">
        <v>3269</v>
      </c>
    </row>
    <row r="165" spans="1:2">
      <c r="A165" t="s">
        <v>3268</v>
      </c>
      <c r="B165" t="s">
        <v>3269</v>
      </c>
    </row>
    <row r="166" spans="1:2">
      <c r="A166" t="s">
        <v>3268</v>
      </c>
      <c r="B166" t="s">
        <v>3269</v>
      </c>
    </row>
    <row r="167" spans="1:2">
      <c r="A167" t="s">
        <v>3270</v>
      </c>
      <c r="B167" t="s">
        <v>3271</v>
      </c>
    </row>
    <row r="168" spans="1:2">
      <c r="A168" t="s">
        <v>3270</v>
      </c>
      <c r="B168" t="s">
        <v>3271</v>
      </c>
    </row>
    <row r="169" spans="1:2">
      <c r="A169" t="s">
        <v>3270</v>
      </c>
      <c r="B169" t="s">
        <v>3271</v>
      </c>
    </row>
    <row r="170" spans="1:2">
      <c r="A170" t="s">
        <v>3272</v>
      </c>
      <c r="B170" t="s">
        <v>3273</v>
      </c>
    </row>
    <row r="171" spans="1:2">
      <c r="A171" t="s">
        <v>3272</v>
      </c>
      <c r="B171" t="s">
        <v>3273</v>
      </c>
    </row>
    <row r="172" spans="1:2">
      <c r="A172" t="s">
        <v>3272</v>
      </c>
      <c r="B172" t="s">
        <v>3273</v>
      </c>
    </row>
    <row r="173" spans="1:2">
      <c r="A173" t="s">
        <v>3274</v>
      </c>
      <c r="B173" t="s">
        <v>3275</v>
      </c>
    </row>
    <row r="174" spans="1:2">
      <c r="A174" t="s">
        <v>3274</v>
      </c>
      <c r="B174" t="s">
        <v>3275</v>
      </c>
    </row>
    <row r="175" spans="1:2">
      <c r="A175" t="s">
        <v>3274</v>
      </c>
      <c r="B175" t="s">
        <v>3275</v>
      </c>
    </row>
    <row r="176" spans="1:2">
      <c r="A176" t="s">
        <v>3276</v>
      </c>
      <c r="B176" t="s">
        <v>3277</v>
      </c>
    </row>
    <row r="177" spans="1:2">
      <c r="A177" t="s">
        <v>3276</v>
      </c>
      <c r="B177" t="s">
        <v>3277</v>
      </c>
    </row>
    <row r="178" spans="1:2">
      <c r="A178" t="s">
        <v>3276</v>
      </c>
      <c r="B178" t="s">
        <v>3277</v>
      </c>
    </row>
    <row r="179" spans="1:2">
      <c r="A179" t="s">
        <v>3278</v>
      </c>
      <c r="B179" t="s">
        <v>3279</v>
      </c>
    </row>
    <row r="180" spans="1:2">
      <c r="A180" t="s">
        <v>3278</v>
      </c>
      <c r="B180" t="s">
        <v>3279</v>
      </c>
    </row>
    <row r="181" spans="1:2">
      <c r="A181" t="s">
        <v>3278</v>
      </c>
      <c r="B181" t="s">
        <v>3279</v>
      </c>
    </row>
    <row r="182" spans="1:2">
      <c r="A182" t="s">
        <v>3280</v>
      </c>
      <c r="B182" t="s">
        <v>3281</v>
      </c>
    </row>
    <row r="183" spans="1:2">
      <c r="A183" t="s">
        <v>3280</v>
      </c>
      <c r="B183" t="s">
        <v>3281</v>
      </c>
    </row>
    <row r="184" spans="1:2">
      <c r="A184" t="s">
        <v>3280</v>
      </c>
      <c r="B184" t="s">
        <v>3281</v>
      </c>
    </row>
    <row r="185" spans="1:2">
      <c r="A185" t="s">
        <v>3282</v>
      </c>
      <c r="B185" t="s">
        <v>3283</v>
      </c>
    </row>
    <row r="186" spans="1:2">
      <c r="A186" t="s">
        <v>3282</v>
      </c>
      <c r="B186" t="s">
        <v>3283</v>
      </c>
    </row>
    <row r="187" spans="1:2">
      <c r="A187" t="s">
        <v>3282</v>
      </c>
      <c r="B187" t="s">
        <v>3283</v>
      </c>
    </row>
    <row r="188" spans="1:2">
      <c r="A188" t="s">
        <v>3284</v>
      </c>
      <c r="B188" t="s">
        <v>3285</v>
      </c>
    </row>
    <row r="189" spans="1:2">
      <c r="A189" t="s">
        <v>3284</v>
      </c>
      <c r="B189" t="s">
        <v>3285</v>
      </c>
    </row>
    <row r="190" spans="1:2">
      <c r="A190" t="s">
        <v>3284</v>
      </c>
      <c r="B190" t="s">
        <v>3285</v>
      </c>
    </row>
    <row r="191" spans="1:2">
      <c r="A191" t="s">
        <v>3286</v>
      </c>
      <c r="B191" t="s">
        <v>3287</v>
      </c>
    </row>
    <row r="192" spans="1:2">
      <c r="A192" t="s">
        <v>3286</v>
      </c>
      <c r="B192" t="s">
        <v>3287</v>
      </c>
    </row>
    <row r="193" spans="1:2">
      <c r="A193" t="s">
        <v>3286</v>
      </c>
      <c r="B193" t="s">
        <v>3287</v>
      </c>
    </row>
    <row r="194" spans="1:2">
      <c r="A194" t="s">
        <v>3288</v>
      </c>
      <c r="B194" t="s">
        <v>3289</v>
      </c>
    </row>
    <row r="195" spans="1:2">
      <c r="A195" t="s">
        <v>3288</v>
      </c>
      <c r="B195" t="s">
        <v>3289</v>
      </c>
    </row>
    <row r="196" spans="1:2">
      <c r="A196" t="s">
        <v>3288</v>
      </c>
      <c r="B196" t="s">
        <v>3289</v>
      </c>
    </row>
    <row r="197" spans="1:2">
      <c r="A197" t="s">
        <v>3290</v>
      </c>
      <c r="B197" t="s">
        <v>3291</v>
      </c>
    </row>
    <row r="198" spans="1:2">
      <c r="A198" t="s">
        <v>3290</v>
      </c>
      <c r="B198" t="s">
        <v>3291</v>
      </c>
    </row>
    <row r="199" spans="1:2">
      <c r="A199" t="s">
        <v>3290</v>
      </c>
      <c r="B199" t="s">
        <v>3291</v>
      </c>
    </row>
    <row r="200" spans="1:2">
      <c r="A200" t="s">
        <v>3292</v>
      </c>
      <c r="B200" t="s">
        <v>3293</v>
      </c>
    </row>
    <row r="201" spans="1:2">
      <c r="A201" t="s">
        <v>3292</v>
      </c>
      <c r="B201" t="s">
        <v>3293</v>
      </c>
    </row>
    <row r="202" spans="1:2">
      <c r="A202" t="s">
        <v>3292</v>
      </c>
      <c r="B202" t="s">
        <v>3293</v>
      </c>
    </row>
    <row r="203" spans="1:2">
      <c r="A203" t="s">
        <v>3294</v>
      </c>
      <c r="B203" t="s">
        <v>3295</v>
      </c>
    </row>
    <row r="204" spans="1:2">
      <c r="A204" t="s">
        <v>3294</v>
      </c>
      <c r="B204" t="s">
        <v>3295</v>
      </c>
    </row>
    <row r="205" spans="1:2">
      <c r="A205" t="s">
        <v>3294</v>
      </c>
      <c r="B205" t="s">
        <v>3295</v>
      </c>
    </row>
    <row r="206" spans="1:2">
      <c r="A206" t="s">
        <v>3296</v>
      </c>
      <c r="B206" t="s">
        <v>3297</v>
      </c>
    </row>
    <row r="207" spans="1:2">
      <c r="A207" t="s">
        <v>3296</v>
      </c>
      <c r="B207" t="s">
        <v>3297</v>
      </c>
    </row>
    <row r="208" spans="1:2">
      <c r="A208" t="s">
        <v>3296</v>
      </c>
      <c r="B208" t="s">
        <v>3297</v>
      </c>
    </row>
    <row r="209" spans="1:2">
      <c r="A209" t="s">
        <v>3298</v>
      </c>
      <c r="B209" t="s">
        <v>3299</v>
      </c>
    </row>
    <row r="210" spans="1:2">
      <c r="A210" t="s">
        <v>3298</v>
      </c>
      <c r="B210" t="s">
        <v>3299</v>
      </c>
    </row>
    <row r="211" spans="1:2">
      <c r="A211" t="s">
        <v>3298</v>
      </c>
      <c r="B211" t="s">
        <v>3299</v>
      </c>
    </row>
    <row r="212" spans="1:2">
      <c r="A212" t="s">
        <v>3300</v>
      </c>
      <c r="B212" t="s">
        <v>3301</v>
      </c>
    </row>
    <row r="213" spans="1:2">
      <c r="A213" t="s">
        <v>3300</v>
      </c>
      <c r="B213" t="s">
        <v>3301</v>
      </c>
    </row>
    <row r="214" spans="1:2">
      <c r="A214" t="s">
        <v>3300</v>
      </c>
      <c r="B214" t="s">
        <v>3301</v>
      </c>
    </row>
    <row r="215" spans="1:2">
      <c r="A215" t="s">
        <v>3302</v>
      </c>
      <c r="B215" t="s">
        <v>3303</v>
      </c>
    </row>
    <row r="216" spans="1:2">
      <c r="A216" t="s">
        <v>3302</v>
      </c>
      <c r="B216" t="s">
        <v>3303</v>
      </c>
    </row>
    <row r="217" spans="1:2">
      <c r="A217" t="s">
        <v>3302</v>
      </c>
      <c r="B217" t="s">
        <v>3303</v>
      </c>
    </row>
    <row r="218" spans="1:2">
      <c r="A218" t="s">
        <v>3304</v>
      </c>
      <c r="B218" t="s">
        <v>3305</v>
      </c>
    </row>
    <row r="219" spans="1:2">
      <c r="A219" t="s">
        <v>3304</v>
      </c>
      <c r="B219" t="s">
        <v>3305</v>
      </c>
    </row>
    <row r="220" spans="1:2">
      <c r="A220" t="s">
        <v>3304</v>
      </c>
      <c r="B220" t="s">
        <v>3305</v>
      </c>
    </row>
    <row r="221" spans="1:2">
      <c r="A221" t="s">
        <v>3306</v>
      </c>
      <c r="B221" t="s">
        <v>3307</v>
      </c>
    </row>
    <row r="222" spans="1:2">
      <c r="A222" t="s">
        <v>3306</v>
      </c>
      <c r="B222" t="s">
        <v>3307</v>
      </c>
    </row>
    <row r="223" spans="1:2">
      <c r="A223" t="s">
        <v>3306</v>
      </c>
      <c r="B223" t="s">
        <v>3307</v>
      </c>
    </row>
    <row r="224" spans="1:2">
      <c r="A224" t="s">
        <v>3308</v>
      </c>
      <c r="B224" t="s">
        <v>3309</v>
      </c>
    </row>
    <row r="225" spans="1:2">
      <c r="A225" t="s">
        <v>3308</v>
      </c>
      <c r="B225" t="s">
        <v>3309</v>
      </c>
    </row>
    <row r="226" spans="1:2">
      <c r="A226" t="s">
        <v>3308</v>
      </c>
      <c r="B226" t="s">
        <v>3309</v>
      </c>
    </row>
    <row r="227" spans="1:2">
      <c r="A227" t="s">
        <v>3310</v>
      </c>
      <c r="B227" t="s">
        <v>3307</v>
      </c>
    </row>
    <row r="228" spans="1:2">
      <c r="A228" t="s">
        <v>3310</v>
      </c>
      <c r="B228" t="s">
        <v>3307</v>
      </c>
    </row>
    <row r="229" spans="1:2">
      <c r="A229" t="s">
        <v>3310</v>
      </c>
      <c r="B229" t="s">
        <v>3307</v>
      </c>
    </row>
    <row r="230" spans="1:2">
      <c r="A230" t="s">
        <v>3311</v>
      </c>
      <c r="B230" t="s">
        <v>3307</v>
      </c>
    </row>
    <row r="231" spans="1:2">
      <c r="A231" t="s">
        <v>3311</v>
      </c>
      <c r="B231" t="s">
        <v>3307</v>
      </c>
    </row>
    <row r="232" spans="1:2">
      <c r="A232" t="s">
        <v>3311</v>
      </c>
      <c r="B232" t="s">
        <v>3307</v>
      </c>
    </row>
    <row r="233" spans="1:2">
      <c r="A233" t="s">
        <v>3312</v>
      </c>
      <c r="B233" t="s">
        <v>3313</v>
      </c>
    </row>
    <row r="234" spans="1:2">
      <c r="A234" t="s">
        <v>3312</v>
      </c>
      <c r="B234" t="s">
        <v>3313</v>
      </c>
    </row>
    <row r="235" spans="1:2">
      <c r="A235" t="s">
        <v>3312</v>
      </c>
      <c r="B235" t="s">
        <v>3313</v>
      </c>
    </row>
    <row r="236" spans="1:2">
      <c r="A236" t="s">
        <v>3314</v>
      </c>
      <c r="B236" t="s">
        <v>3315</v>
      </c>
    </row>
    <row r="237" spans="1:2">
      <c r="A237" t="s">
        <v>3314</v>
      </c>
      <c r="B237" t="s">
        <v>3315</v>
      </c>
    </row>
    <row r="238" spans="1:2">
      <c r="A238" t="s">
        <v>3314</v>
      </c>
      <c r="B238" t="s">
        <v>3315</v>
      </c>
    </row>
    <row r="239" spans="1:2">
      <c r="A239" t="s">
        <v>3316</v>
      </c>
      <c r="B239" t="s">
        <v>3315</v>
      </c>
    </row>
    <row r="240" spans="1:2">
      <c r="A240" t="s">
        <v>3316</v>
      </c>
      <c r="B240" t="s">
        <v>3315</v>
      </c>
    </row>
    <row r="241" spans="1:2">
      <c r="A241" t="s">
        <v>3316</v>
      </c>
      <c r="B241" t="s">
        <v>3315</v>
      </c>
    </row>
    <row r="242" spans="1:2">
      <c r="A242" t="s">
        <v>3317</v>
      </c>
      <c r="B242" t="s">
        <v>3318</v>
      </c>
    </row>
    <row r="243" spans="1:2">
      <c r="A243" t="s">
        <v>3317</v>
      </c>
      <c r="B243" t="s">
        <v>3318</v>
      </c>
    </row>
    <row r="244" spans="1:2">
      <c r="A244" t="s">
        <v>3317</v>
      </c>
      <c r="B244" t="s">
        <v>3318</v>
      </c>
    </row>
    <row r="245" spans="1:2">
      <c r="A245" t="s">
        <v>3319</v>
      </c>
      <c r="B245" t="s">
        <v>3318</v>
      </c>
    </row>
    <row r="246" spans="1:2">
      <c r="A246" t="s">
        <v>3319</v>
      </c>
      <c r="B246" t="s">
        <v>3318</v>
      </c>
    </row>
    <row r="247" spans="1:2">
      <c r="A247" t="s">
        <v>3319</v>
      </c>
      <c r="B247" t="s">
        <v>3318</v>
      </c>
    </row>
    <row r="248" spans="1:2">
      <c r="A248" t="s">
        <v>3320</v>
      </c>
      <c r="B248" t="s">
        <v>3321</v>
      </c>
    </row>
    <row r="249" spans="1:2">
      <c r="A249" t="s">
        <v>3320</v>
      </c>
      <c r="B249" t="s">
        <v>3321</v>
      </c>
    </row>
    <row r="250" spans="1:2">
      <c r="A250" t="s">
        <v>3320</v>
      </c>
      <c r="B250" t="s">
        <v>3321</v>
      </c>
    </row>
    <row r="251" spans="1:2">
      <c r="A251" t="s">
        <v>3322</v>
      </c>
      <c r="B251" t="s">
        <v>3323</v>
      </c>
    </row>
    <row r="252" spans="1:2">
      <c r="A252" t="s">
        <v>3322</v>
      </c>
      <c r="B252" t="s">
        <v>3323</v>
      </c>
    </row>
    <row r="253" spans="1:2">
      <c r="A253" t="s">
        <v>3322</v>
      </c>
      <c r="B253" t="s">
        <v>3323</v>
      </c>
    </row>
    <row r="254" spans="1:2">
      <c r="A254" t="s">
        <v>3324</v>
      </c>
      <c r="B254" t="s">
        <v>3325</v>
      </c>
    </row>
    <row r="255" spans="1:2">
      <c r="A255" t="s">
        <v>3324</v>
      </c>
      <c r="B255" t="s">
        <v>3325</v>
      </c>
    </row>
    <row r="256" spans="1:2">
      <c r="A256" t="s">
        <v>3324</v>
      </c>
      <c r="B256" t="s">
        <v>3325</v>
      </c>
    </row>
    <row r="257" spans="1:2">
      <c r="A257" t="s">
        <v>3326</v>
      </c>
      <c r="B257" t="s">
        <v>3327</v>
      </c>
    </row>
    <row r="258" spans="1:2">
      <c r="A258" t="s">
        <v>3326</v>
      </c>
      <c r="B258" t="s">
        <v>3327</v>
      </c>
    </row>
    <row r="259" spans="1:2">
      <c r="A259" t="s">
        <v>3326</v>
      </c>
      <c r="B259" t="s">
        <v>3327</v>
      </c>
    </row>
    <row r="260" spans="1:2">
      <c r="A260" t="s">
        <v>3328</v>
      </c>
      <c r="B260" t="s">
        <v>3329</v>
      </c>
    </row>
    <row r="261" spans="1:2">
      <c r="A261" t="s">
        <v>3328</v>
      </c>
      <c r="B261" t="s">
        <v>3329</v>
      </c>
    </row>
    <row r="262" spans="1:2">
      <c r="A262" t="s">
        <v>3328</v>
      </c>
      <c r="B262" t="s">
        <v>3329</v>
      </c>
    </row>
    <row r="263" spans="1:2">
      <c r="A263" t="s">
        <v>3330</v>
      </c>
      <c r="B263" t="s">
        <v>3331</v>
      </c>
    </row>
    <row r="264" spans="1:2">
      <c r="A264" t="s">
        <v>3330</v>
      </c>
      <c r="B264" t="s">
        <v>3331</v>
      </c>
    </row>
    <row r="265" spans="1:2">
      <c r="A265" t="s">
        <v>3330</v>
      </c>
      <c r="B265" t="s">
        <v>3331</v>
      </c>
    </row>
    <row r="266" spans="1:2">
      <c r="A266" t="s">
        <v>3332</v>
      </c>
      <c r="B266" t="s">
        <v>3333</v>
      </c>
    </row>
    <row r="267" spans="1:2">
      <c r="A267" t="s">
        <v>3332</v>
      </c>
      <c r="B267" t="s">
        <v>3333</v>
      </c>
    </row>
    <row r="268" spans="1:2">
      <c r="A268" t="s">
        <v>3332</v>
      </c>
      <c r="B268" t="s">
        <v>3333</v>
      </c>
    </row>
    <row r="269" spans="1:2">
      <c r="A269" t="s">
        <v>3334</v>
      </c>
      <c r="B269" t="s">
        <v>3335</v>
      </c>
    </row>
    <row r="270" spans="1:2">
      <c r="A270" t="s">
        <v>3334</v>
      </c>
      <c r="B270" t="s">
        <v>3335</v>
      </c>
    </row>
    <row r="271" spans="1:2">
      <c r="A271" t="s">
        <v>3334</v>
      </c>
      <c r="B271" t="s">
        <v>3335</v>
      </c>
    </row>
    <row r="272" spans="1:2">
      <c r="A272" t="s">
        <v>3336</v>
      </c>
      <c r="B272" t="s">
        <v>3337</v>
      </c>
    </row>
    <row r="273" spans="1:2">
      <c r="A273" t="s">
        <v>3336</v>
      </c>
      <c r="B273" t="s">
        <v>3337</v>
      </c>
    </row>
    <row r="274" spans="1:2">
      <c r="A274" t="s">
        <v>3336</v>
      </c>
      <c r="B274" t="s">
        <v>3337</v>
      </c>
    </row>
    <row r="275" spans="1:2">
      <c r="A275" t="s">
        <v>3338</v>
      </c>
      <c r="B275" t="s">
        <v>3339</v>
      </c>
    </row>
    <row r="276" spans="1:2">
      <c r="A276" t="s">
        <v>3338</v>
      </c>
      <c r="B276" t="s">
        <v>3339</v>
      </c>
    </row>
    <row r="277" spans="1:2">
      <c r="A277" t="s">
        <v>3338</v>
      </c>
      <c r="B277" t="s">
        <v>3339</v>
      </c>
    </row>
    <row r="278" spans="1:2">
      <c r="A278" t="s">
        <v>3340</v>
      </c>
      <c r="B278" t="s">
        <v>3341</v>
      </c>
    </row>
    <row r="279" spans="1:2">
      <c r="A279" t="s">
        <v>3340</v>
      </c>
      <c r="B279" t="s">
        <v>3341</v>
      </c>
    </row>
    <row r="280" spans="1:2">
      <c r="A280" t="s">
        <v>3340</v>
      </c>
      <c r="B280" t="s">
        <v>3341</v>
      </c>
    </row>
    <row r="281" spans="1:2">
      <c r="A281" t="s">
        <v>3342</v>
      </c>
      <c r="B281" t="s">
        <v>3343</v>
      </c>
    </row>
    <row r="282" spans="1:2">
      <c r="A282" t="s">
        <v>3342</v>
      </c>
      <c r="B282" t="s">
        <v>3343</v>
      </c>
    </row>
    <row r="283" spans="1:2">
      <c r="A283" t="s">
        <v>3342</v>
      </c>
      <c r="B283" t="s">
        <v>3343</v>
      </c>
    </row>
    <row r="284" spans="1:2">
      <c r="A284" t="s">
        <v>3344</v>
      </c>
      <c r="B284" t="s">
        <v>3345</v>
      </c>
    </row>
    <row r="285" spans="1:2">
      <c r="A285" t="s">
        <v>3344</v>
      </c>
      <c r="B285" t="s">
        <v>3345</v>
      </c>
    </row>
    <row r="286" spans="1:2">
      <c r="A286" t="s">
        <v>3344</v>
      </c>
      <c r="B286" t="s">
        <v>3345</v>
      </c>
    </row>
    <row r="287" spans="1:2">
      <c r="A287" t="s">
        <v>3346</v>
      </c>
      <c r="B287" t="s">
        <v>3347</v>
      </c>
    </row>
    <row r="288" spans="1:2">
      <c r="A288" t="s">
        <v>3346</v>
      </c>
      <c r="B288" t="s">
        <v>3347</v>
      </c>
    </row>
    <row r="289" spans="1:2">
      <c r="A289" t="s">
        <v>3346</v>
      </c>
      <c r="B289" t="s">
        <v>3347</v>
      </c>
    </row>
    <row r="290" spans="1:2">
      <c r="A290" t="s">
        <v>3348</v>
      </c>
      <c r="B290" t="s">
        <v>3349</v>
      </c>
    </row>
    <row r="291" spans="1:2">
      <c r="A291" t="s">
        <v>3348</v>
      </c>
      <c r="B291" t="s">
        <v>3349</v>
      </c>
    </row>
    <row r="292" spans="1:2">
      <c r="A292" t="s">
        <v>3348</v>
      </c>
      <c r="B292" t="s">
        <v>3349</v>
      </c>
    </row>
    <row r="293" spans="1:2">
      <c r="A293" t="s">
        <v>3350</v>
      </c>
      <c r="B293" t="s">
        <v>3351</v>
      </c>
    </row>
    <row r="294" spans="1:2">
      <c r="A294" t="s">
        <v>3350</v>
      </c>
      <c r="B294" t="s">
        <v>3351</v>
      </c>
    </row>
    <row r="295" spans="1:2">
      <c r="A295" t="s">
        <v>3350</v>
      </c>
      <c r="B295" t="s">
        <v>3351</v>
      </c>
    </row>
    <row r="296" spans="1:2">
      <c r="A296" t="s">
        <v>3352</v>
      </c>
      <c r="B296" t="s">
        <v>3353</v>
      </c>
    </row>
    <row r="297" spans="1:2">
      <c r="A297" t="s">
        <v>3352</v>
      </c>
      <c r="B297" t="s">
        <v>3353</v>
      </c>
    </row>
    <row r="298" spans="1:2">
      <c r="A298" t="s">
        <v>3352</v>
      </c>
      <c r="B298" t="s">
        <v>3353</v>
      </c>
    </row>
    <row r="299" spans="1:2">
      <c r="A299" t="s">
        <v>3354</v>
      </c>
      <c r="B299" t="s">
        <v>3355</v>
      </c>
    </row>
    <row r="300" spans="1:2">
      <c r="A300" t="s">
        <v>3354</v>
      </c>
      <c r="B300" t="s">
        <v>3355</v>
      </c>
    </row>
    <row r="301" spans="1:2">
      <c r="A301" t="s">
        <v>3354</v>
      </c>
      <c r="B301" t="s">
        <v>3355</v>
      </c>
    </row>
    <row r="302" spans="1:2">
      <c r="A302" t="s">
        <v>3356</v>
      </c>
      <c r="B302" t="s">
        <v>3357</v>
      </c>
    </row>
    <row r="303" spans="1:2">
      <c r="A303" t="s">
        <v>3356</v>
      </c>
      <c r="B303" t="s">
        <v>3357</v>
      </c>
    </row>
    <row r="304" spans="1:2">
      <c r="A304" t="s">
        <v>3356</v>
      </c>
      <c r="B304" t="s">
        <v>3357</v>
      </c>
    </row>
    <row r="305" spans="1:2">
      <c r="A305" t="s">
        <v>3358</v>
      </c>
      <c r="B305" t="s">
        <v>3359</v>
      </c>
    </row>
    <row r="306" spans="1:2">
      <c r="A306" t="s">
        <v>3358</v>
      </c>
      <c r="B306" t="s">
        <v>3359</v>
      </c>
    </row>
    <row r="307" spans="1:2">
      <c r="A307" t="s">
        <v>3358</v>
      </c>
      <c r="B307" t="s">
        <v>3359</v>
      </c>
    </row>
    <row r="308" spans="1:2">
      <c r="A308" t="s">
        <v>3360</v>
      </c>
      <c r="B308" t="s">
        <v>3361</v>
      </c>
    </row>
    <row r="309" spans="1:2">
      <c r="A309" t="s">
        <v>3360</v>
      </c>
      <c r="B309" t="s">
        <v>3361</v>
      </c>
    </row>
    <row r="310" spans="1:2">
      <c r="A310" t="s">
        <v>3360</v>
      </c>
      <c r="B310" t="s">
        <v>3361</v>
      </c>
    </row>
    <row r="311" spans="1:2">
      <c r="A311" t="s">
        <v>3362</v>
      </c>
      <c r="B311" t="s">
        <v>3363</v>
      </c>
    </row>
    <row r="312" spans="1:2">
      <c r="A312" t="s">
        <v>3362</v>
      </c>
      <c r="B312" t="s">
        <v>3363</v>
      </c>
    </row>
    <row r="313" spans="1:2">
      <c r="A313" t="s">
        <v>3362</v>
      </c>
      <c r="B313" t="s">
        <v>3363</v>
      </c>
    </row>
    <row r="314" spans="1:2">
      <c r="A314" t="s">
        <v>3364</v>
      </c>
      <c r="B314" t="s">
        <v>3365</v>
      </c>
    </row>
    <row r="315" spans="1:2">
      <c r="A315" t="s">
        <v>3364</v>
      </c>
      <c r="B315" t="s">
        <v>3365</v>
      </c>
    </row>
    <row r="316" spans="1:2">
      <c r="A316" t="s">
        <v>3364</v>
      </c>
      <c r="B316" t="s">
        <v>3365</v>
      </c>
    </row>
    <row r="317" spans="1:2">
      <c r="A317" t="s">
        <v>3366</v>
      </c>
      <c r="B317" t="s">
        <v>3367</v>
      </c>
    </row>
    <row r="318" spans="1:2">
      <c r="A318" t="s">
        <v>3366</v>
      </c>
      <c r="B318" t="s">
        <v>3367</v>
      </c>
    </row>
    <row r="319" spans="1:2">
      <c r="A319" t="s">
        <v>3366</v>
      </c>
      <c r="B319" t="s">
        <v>3367</v>
      </c>
    </row>
    <row r="320" spans="1:2">
      <c r="A320" t="s">
        <v>3368</v>
      </c>
      <c r="B320" t="s">
        <v>3369</v>
      </c>
    </row>
    <row r="321" spans="1:2">
      <c r="A321" t="s">
        <v>3368</v>
      </c>
      <c r="B321" t="s">
        <v>3369</v>
      </c>
    </row>
    <row r="322" spans="1:2">
      <c r="A322" t="s">
        <v>3368</v>
      </c>
      <c r="B322" t="s">
        <v>3369</v>
      </c>
    </row>
    <row r="323" spans="1:2">
      <c r="A323" t="s">
        <v>3370</v>
      </c>
      <c r="B323" t="s">
        <v>3371</v>
      </c>
    </row>
    <row r="324" spans="1:2">
      <c r="A324" t="s">
        <v>3370</v>
      </c>
      <c r="B324" t="s">
        <v>3371</v>
      </c>
    </row>
    <row r="325" spans="1:2">
      <c r="A325" t="s">
        <v>3370</v>
      </c>
      <c r="B325" t="s">
        <v>3371</v>
      </c>
    </row>
    <row r="326" spans="1:2">
      <c r="A326" t="s">
        <v>3372</v>
      </c>
      <c r="B326" t="s">
        <v>3373</v>
      </c>
    </row>
    <row r="327" spans="1:2">
      <c r="A327" t="s">
        <v>3372</v>
      </c>
      <c r="B327" t="s">
        <v>3373</v>
      </c>
    </row>
    <row r="328" spans="1:2">
      <c r="A328" t="s">
        <v>3372</v>
      </c>
      <c r="B328" t="s">
        <v>3373</v>
      </c>
    </row>
    <row r="329" spans="1:2">
      <c r="A329" t="s">
        <v>3374</v>
      </c>
      <c r="B329" t="s">
        <v>3375</v>
      </c>
    </row>
    <row r="330" spans="1:2">
      <c r="A330" t="s">
        <v>3374</v>
      </c>
      <c r="B330" t="s">
        <v>3375</v>
      </c>
    </row>
    <row r="331" spans="1:2">
      <c r="A331" t="s">
        <v>3374</v>
      </c>
      <c r="B331" t="s">
        <v>3375</v>
      </c>
    </row>
    <row r="332" spans="1:2">
      <c r="A332" t="s">
        <v>3376</v>
      </c>
      <c r="B332" t="s">
        <v>3377</v>
      </c>
    </row>
    <row r="333" spans="1:2">
      <c r="A333" t="s">
        <v>3376</v>
      </c>
      <c r="B333" t="s">
        <v>3377</v>
      </c>
    </row>
    <row r="334" spans="1:2">
      <c r="A334" t="s">
        <v>3376</v>
      </c>
      <c r="B334" t="s">
        <v>3377</v>
      </c>
    </row>
    <row r="335" spans="1:2">
      <c r="A335" t="s">
        <v>3378</v>
      </c>
      <c r="B335" t="s">
        <v>3379</v>
      </c>
    </row>
    <row r="336" spans="1:2">
      <c r="A336" t="s">
        <v>3378</v>
      </c>
      <c r="B336" t="s">
        <v>3379</v>
      </c>
    </row>
    <row r="337" spans="1:2">
      <c r="A337" t="s">
        <v>3378</v>
      </c>
      <c r="B337" t="s">
        <v>3379</v>
      </c>
    </row>
    <row r="338" spans="1:2">
      <c r="A338" t="s">
        <v>3380</v>
      </c>
      <c r="B338" t="s">
        <v>3381</v>
      </c>
    </row>
    <row r="339" spans="1:2">
      <c r="A339" t="s">
        <v>3380</v>
      </c>
      <c r="B339" t="s">
        <v>3381</v>
      </c>
    </row>
    <row r="340" spans="1:2">
      <c r="A340" t="s">
        <v>3380</v>
      </c>
      <c r="B340" t="s">
        <v>3381</v>
      </c>
    </row>
    <row r="341" spans="1:2">
      <c r="A341" t="s">
        <v>3382</v>
      </c>
      <c r="B341" t="s">
        <v>3383</v>
      </c>
    </row>
    <row r="342" spans="1:2">
      <c r="A342" t="s">
        <v>3382</v>
      </c>
      <c r="B342" t="s">
        <v>3383</v>
      </c>
    </row>
    <row r="343" spans="1:2">
      <c r="A343" t="s">
        <v>3382</v>
      </c>
      <c r="B343" t="s">
        <v>3383</v>
      </c>
    </row>
    <row r="344" spans="1:2">
      <c r="A344" t="s">
        <v>3384</v>
      </c>
      <c r="B344" t="s">
        <v>3385</v>
      </c>
    </row>
    <row r="345" spans="1:2">
      <c r="A345" t="s">
        <v>3384</v>
      </c>
      <c r="B345" t="s">
        <v>3385</v>
      </c>
    </row>
    <row r="346" spans="1:2">
      <c r="A346" t="s">
        <v>3384</v>
      </c>
      <c r="B346" t="s">
        <v>3385</v>
      </c>
    </row>
    <row r="347" spans="1:2">
      <c r="A347" t="s">
        <v>3386</v>
      </c>
      <c r="B347" t="s">
        <v>3387</v>
      </c>
    </row>
    <row r="348" spans="1:2">
      <c r="A348" t="s">
        <v>3386</v>
      </c>
      <c r="B348" t="s">
        <v>3387</v>
      </c>
    </row>
    <row r="349" spans="1:2">
      <c r="A349" t="s">
        <v>3386</v>
      </c>
      <c r="B349" t="s">
        <v>3387</v>
      </c>
    </row>
    <row r="350" spans="1:2">
      <c r="A350" t="s">
        <v>3388</v>
      </c>
      <c r="B350" t="s">
        <v>3389</v>
      </c>
    </row>
    <row r="351" spans="1:2">
      <c r="A351" t="s">
        <v>3388</v>
      </c>
      <c r="B351" t="s">
        <v>3389</v>
      </c>
    </row>
    <row r="352" spans="1:2">
      <c r="A352" t="s">
        <v>3388</v>
      </c>
      <c r="B352" t="s">
        <v>3389</v>
      </c>
    </row>
    <row r="353" spans="1:2">
      <c r="A353" t="s">
        <v>3390</v>
      </c>
      <c r="B353" t="s">
        <v>3391</v>
      </c>
    </row>
    <row r="354" spans="1:2">
      <c r="A354" t="s">
        <v>3390</v>
      </c>
      <c r="B354" t="s">
        <v>3391</v>
      </c>
    </row>
    <row r="355" spans="1:2">
      <c r="A355" t="s">
        <v>3390</v>
      </c>
      <c r="B355" t="s">
        <v>3391</v>
      </c>
    </row>
    <row r="356" spans="1:2">
      <c r="A356" t="s">
        <v>3392</v>
      </c>
      <c r="B356" t="s">
        <v>3393</v>
      </c>
    </row>
    <row r="357" spans="1:2">
      <c r="A357" t="s">
        <v>3392</v>
      </c>
      <c r="B357" t="s">
        <v>3393</v>
      </c>
    </row>
    <row r="358" spans="1:2">
      <c r="A358" t="s">
        <v>3392</v>
      </c>
      <c r="B358" t="s">
        <v>3393</v>
      </c>
    </row>
    <row r="359" spans="1:2">
      <c r="A359" t="s">
        <v>3394</v>
      </c>
      <c r="B359" t="s">
        <v>3395</v>
      </c>
    </row>
    <row r="360" spans="1:2">
      <c r="A360" t="s">
        <v>3394</v>
      </c>
      <c r="B360" t="s">
        <v>3395</v>
      </c>
    </row>
    <row r="361" spans="1:2">
      <c r="A361" t="s">
        <v>3394</v>
      </c>
      <c r="B361" t="s">
        <v>3395</v>
      </c>
    </row>
    <row r="362" spans="1:2">
      <c r="A362" t="s">
        <v>3396</v>
      </c>
      <c r="B362" t="s">
        <v>3397</v>
      </c>
    </row>
    <row r="363" spans="1:2">
      <c r="A363" t="s">
        <v>3396</v>
      </c>
      <c r="B363" t="s">
        <v>3397</v>
      </c>
    </row>
    <row r="364" spans="1:2">
      <c r="A364" t="s">
        <v>3396</v>
      </c>
      <c r="B364" t="s">
        <v>3397</v>
      </c>
    </row>
    <row r="365" spans="1:2">
      <c r="A365" t="s">
        <v>3398</v>
      </c>
      <c r="B365" t="s">
        <v>3399</v>
      </c>
    </row>
    <row r="366" spans="1:2">
      <c r="A366" t="s">
        <v>3398</v>
      </c>
      <c r="B366" t="s">
        <v>3399</v>
      </c>
    </row>
    <row r="367" spans="1:2">
      <c r="A367" t="s">
        <v>3398</v>
      </c>
      <c r="B367" t="s">
        <v>3399</v>
      </c>
    </row>
    <row r="368" spans="1:2">
      <c r="A368" t="s">
        <v>3400</v>
      </c>
      <c r="B368" t="s">
        <v>3401</v>
      </c>
    </row>
    <row r="369" spans="1:2">
      <c r="A369" t="s">
        <v>3400</v>
      </c>
      <c r="B369" t="s">
        <v>3401</v>
      </c>
    </row>
    <row r="370" spans="1:2">
      <c r="A370" t="s">
        <v>3400</v>
      </c>
      <c r="B370" t="s">
        <v>3401</v>
      </c>
    </row>
    <row r="371" spans="1:2">
      <c r="A371" t="s">
        <v>3402</v>
      </c>
      <c r="B371" t="s">
        <v>3403</v>
      </c>
    </row>
    <row r="372" spans="1:2">
      <c r="A372" t="s">
        <v>3402</v>
      </c>
      <c r="B372" t="s">
        <v>3403</v>
      </c>
    </row>
    <row r="373" spans="1:2">
      <c r="A373" t="s">
        <v>3402</v>
      </c>
      <c r="B373" t="s">
        <v>3403</v>
      </c>
    </row>
    <row r="374" spans="1:2">
      <c r="A374" t="s">
        <v>3404</v>
      </c>
      <c r="B374" t="s">
        <v>3405</v>
      </c>
    </row>
    <row r="375" spans="1:2">
      <c r="A375" t="s">
        <v>3404</v>
      </c>
      <c r="B375" t="s">
        <v>3405</v>
      </c>
    </row>
    <row r="376" spans="1:2">
      <c r="A376" t="s">
        <v>3404</v>
      </c>
      <c r="B376" t="s">
        <v>3405</v>
      </c>
    </row>
    <row r="377" spans="1:2">
      <c r="A377" t="s">
        <v>3406</v>
      </c>
      <c r="B377" t="s">
        <v>3407</v>
      </c>
    </row>
    <row r="378" spans="1:2">
      <c r="A378" t="s">
        <v>3406</v>
      </c>
      <c r="B378" t="s">
        <v>3407</v>
      </c>
    </row>
    <row r="379" spans="1:2">
      <c r="A379" t="s">
        <v>3406</v>
      </c>
      <c r="B379" t="s">
        <v>3407</v>
      </c>
    </row>
    <row r="380" spans="1:2">
      <c r="A380" t="s">
        <v>3408</v>
      </c>
      <c r="B380" t="s">
        <v>3409</v>
      </c>
    </row>
    <row r="381" spans="1:2">
      <c r="A381" t="s">
        <v>3408</v>
      </c>
      <c r="B381" t="s">
        <v>3409</v>
      </c>
    </row>
    <row r="382" spans="1:2">
      <c r="A382" t="s">
        <v>3408</v>
      </c>
      <c r="B382" t="s">
        <v>3409</v>
      </c>
    </row>
    <row r="383" spans="1:2">
      <c r="A383" t="s">
        <v>3410</v>
      </c>
      <c r="B383" t="s">
        <v>3411</v>
      </c>
    </row>
    <row r="384" spans="1:2">
      <c r="A384" t="s">
        <v>3410</v>
      </c>
      <c r="B384" t="s">
        <v>3411</v>
      </c>
    </row>
    <row r="385" spans="1:2">
      <c r="A385" t="s">
        <v>3410</v>
      </c>
      <c r="B385" t="s">
        <v>3411</v>
      </c>
    </row>
    <row r="386" spans="1:2">
      <c r="A386" t="s">
        <v>3412</v>
      </c>
      <c r="B386" t="s">
        <v>3413</v>
      </c>
    </row>
    <row r="387" spans="1:2">
      <c r="A387" t="s">
        <v>3412</v>
      </c>
      <c r="B387" t="s">
        <v>3413</v>
      </c>
    </row>
    <row r="388" spans="1:2">
      <c r="A388" t="s">
        <v>3412</v>
      </c>
      <c r="B388" t="s">
        <v>3413</v>
      </c>
    </row>
    <row r="389" spans="1:2">
      <c r="A389" t="s">
        <v>3414</v>
      </c>
      <c r="B389" t="s">
        <v>3415</v>
      </c>
    </row>
    <row r="390" spans="1:2">
      <c r="A390" t="s">
        <v>3414</v>
      </c>
      <c r="B390" t="s">
        <v>3415</v>
      </c>
    </row>
    <row r="391" spans="1:2">
      <c r="A391" t="s">
        <v>3414</v>
      </c>
      <c r="B391" t="s">
        <v>3415</v>
      </c>
    </row>
    <row r="392" spans="1:2">
      <c r="A392" t="s">
        <v>3416</v>
      </c>
      <c r="B392" t="s">
        <v>3417</v>
      </c>
    </row>
    <row r="393" spans="1:2">
      <c r="A393" t="s">
        <v>3416</v>
      </c>
      <c r="B393" t="s">
        <v>3417</v>
      </c>
    </row>
    <row r="394" spans="1:2">
      <c r="A394" t="s">
        <v>3416</v>
      </c>
      <c r="B394" t="s">
        <v>3417</v>
      </c>
    </row>
    <row r="395" spans="1:2">
      <c r="A395" t="s">
        <v>3418</v>
      </c>
      <c r="B395" t="s">
        <v>3419</v>
      </c>
    </row>
    <row r="396" spans="1:2">
      <c r="A396" t="s">
        <v>3418</v>
      </c>
      <c r="B396" t="s">
        <v>3419</v>
      </c>
    </row>
    <row r="397" spans="1:2">
      <c r="A397" t="s">
        <v>3418</v>
      </c>
      <c r="B397" t="s">
        <v>3419</v>
      </c>
    </row>
    <row r="398" spans="1:2">
      <c r="A398" t="s">
        <v>3420</v>
      </c>
      <c r="B398" t="s">
        <v>3421</v>
      </c>
    </row>
    <row r="399" spans="1:2">
      <c r="A399" t="s">
        <v>3420</v>
      </c>
      <c r="B399" t="s">
        <v>3421</v>
      </c>
    </row>
    <row r="400" spans="1:2">
      <c r="A400" t="s">
        <v>3420</v>
      </c>
      <c r="B400" t="s">
        <v>3421</v>
      </c>
    </row>
    <row r="401" spans="1:2">
      <c r="A401" t="s">
        <v>3422</v>
      </c>
      <c r="B401" t="s">
        <v>3423</v>
      </c>
    </row>
    <row r="402" spans="1:2">
      <c r="A402" t="s">
        <v>3422</v>
      </c>
      <c r="B402" t="s">
        <v>3423</v>
      </c>
    </row>
    <row r="403" spans="1:2">
      <c r="A403" t="s">
        <v>3422</v>
      </c>
      <c r="B403" t="s">
        <v>3423</v>
      </c>
    </row>
    <row r="404" spans="1:2">
      <c r="A404" t="s">
        <v>3424</v>
      </c>
      <c r="B404" t="s">
        <v>3425</v>
      </c>
    </row>
    <row r="405" spans="1:2">
      <c r="A405" t="s">
        <v>3424</v>
      </c>
      <c r="B405" t="s">
        <v>3425</v>
      </c>
    </row>
    <row r="406" spans="1:2">
      <c r="A406" t="s">
        <v>3424</v>
      </c>
      <c r="B406" t="s">
        <v>3425</v>
      </c>
    </row>
    <row r="407" spans="1:2">
      <c r="A407" t="s">
        <v>3426</v>
      </c>
      <c r="B407" t="s">
        <v>3425</v>
      </c>
    </row>
    <row r="408" spans="1:2">
      <c r="A408" t="s">
        <v>3426</v>
      </c>
      <c r="B408" t="s">
        <v>3425</v>
      </c>
    </row>
    <row r="409" spans="1:2">
      <c r="A409" t="s">
        <v>3426</v>
      </c>
      <c r="B409" t="s">
        <v>3425</v>
      </c>
    </row>
    <row r="410" spans="1:2">
      <c r="A410" t="s">
        <v>3427</v>
      </c>
      <c r="B410" t="s">
        <v>3428</v>
      </c>
    </row>
    <row r="411" spans="1:2">
      <c r="A411" t="s">
        <v>3427</v>
      </c>
      <c r="B411" t="s">
        <v>3428</v>
      </c>
    </row>
    <row r="412" spans="1:2">
      <c r="A412" t="s">
        <v>3427</v>
      </c>
      <c r="B412" t="s">
        <v>3428</v>
      </c>
    </row>
    <row r="413" spans="1:2">
      <c r="A413" t="s">
        <v>3429</v>
      </c>
      <c r="B413" t="s">
        <v>3430</v>
      </c>
    </row>
    <row r="414" spans="1:2">
      <c r="A414" t="s">
        <v>3429</v>
      </c>
      <c r="B414" t="s">
        <v>3430</v>
      </c>
    </row>
    <row r="415" spans="1:2">
      <c r="A415" t="s">
        <v>3429</v>
      </c>
      <c r="B415" t="s">
        <v>3430</v>
      </c>
    </row>
    <row r="416" spans="1:2">
      <c r="A416" t="s">
        <v>3431</v>
      </c>
      <c r="B416" t="s">
        <v>3432</v>
      </c>
    </row>
    <row r="417" spans="1:2">
      <c r="A417" t="s">
        <v>3431</v>
      </c>
      <c r="B417" t="s">
        <v>3432</v>
      </c>
    </row>
    <row r="418" spans="1:2">
      <c r="A418" t="s">
        <v>3431</v>
      </c>
      <c r="B418" t="s">
        <v>3432</v>
      </c>
    </row>
    <row r="419" spans="1:2">
      <c r="A419" t="s">
        <v>3433</v>
      </c>
      <c r="B419" t="s">
        <v>3434</v>
      </c>
    </row>
    <row r="420" spans="1:2">
      <c r="A420" t="s">
        <v>3433</v>
      </c>
      <c r="B420" t="s">
        <v>3434</v>
      </c>
    </row>
    <row r="421" spans="1:2">
      <c r="A421" t="s">
        <v>3433</v>
      </c>
      <c r="B421" t="s">
        <v>3434</v>
      </c>
    </row>
    <row r="422" spans="1:2">
      <c r="A422" t="s">
        <v>3435</v>
      </c>
      <c r="B422" t="s">
        <v>3436</v>
      </c>
    </row>
    <row r="423" spans="1:2">
      <c r="A423" t="s">
        <v>3435</v>
      </c>
      <c r="B423" t="s">
        <v>3436</v>
      </c>
    </row>
    <row r="424" spans="1:2">
      <c r="A424" t="s">
        <v>3435</v>
      </c>
      <c r="B424" t="s">
        <v>3436</v>
      </c>
    </row>
    <row r="425" spans="1:2">
      <c r="A425" t="s">
        <v>3437</v>
      </c>
      <c r="B425" t="s">
        <v>3438</v>
      </c>
    </row>
    <row r="426" spans="1:2">
      <c r="A426" t="s">
        <v>3437</v>
      </c>
      <c r="B426" t="s">
        <v>3438</v>
      </c>
    </row>
    <row r="427" spans="1:2">
      <c r="A427" t="s">
        <v>3437</v>
      </c>
      <c r="B427" t="s">
        <v>3438</v>
      </c>
    </row>
    <row r="428" spans="1:2">
      <c r="A428" t="s">
        <v>3439</v>
      </c>
      <c r="B428" t="s">
        <v>3440</v>
      </c>
    </row>
    <row r="429" spans="1:2">
      <c r="A429" t="s">
        <v>3439</v>
      </c>
      <c r="B429" t="s">
        <v>3440</v>
      </c>
    </row>
    <row r="430" spans="1:2">
      <c r="A430" t="s">
        <v>3439</v>
      </c>
      <c r="B430" t="s">
        <v>3440</v>
      </c>
    </row>
    <row r="431" spans="1:2">
      <c r="A431" t="s">
        <v>3441</v>
      </c>
      <c r="B431" t="s">
        <v>3442</v>
      </c>
    </row>
    <row r="432" spans="1:2">
      <c r="A432" t="s">
        <v>3441</v>
      </c>
      <c r="B432" t="s">
        <v>3442</v>
      </c>
    </row>
    <row r="433" spans="1:2">
      <c r="A433" t="s">
        <v>3441</v>
      </c>
      <c r="B433" t="s">
        <v>3442</v>
      </c>
    </row>
    <row r="434" spans="1:2">
      <c r="A434" t="s">
        <v>3443</v>
      </c>
      <c r="B434" t="s">
        <v>3444</v>
      </c>
    </row>
    <row r="435" spans="1:2">
      <c r="A435" t="s">
        <v>3443</v>
      </c>
      <c r="B435" t="s">
        <v>3444</v>
      </c>
    </row>
    <row r="436" spans="1:2">
      <c r="A436" t="s">
        <v>3443</v>
      </c>
      <c r="B436" t="s">
        <v>3444</v>
      </c>
    </row>
    <row r="437" spans="1:2">
      <c r="A437" t="s">
        <v>3445</v>
      </c>
      <c r="B437" t="s">
        <v>3446</v>
      </c>
    </row>
    <row r="438" spans="1:2">
      <c r="A438" t="s">
        <v>3445</v>
      </c>
      <c r="B438" t="s">
        <v>3446</v>
      </c>
    </row>
    <row r="439" spans="1:2">
      <c r="A439" t="s">
        <v>3445</v>
      </c>
      <c r="B439" t="s">
        <v>3446</v>
      </c>
    </row>
    <row r="440" spans="1:2">
      <c r="A440" t="s">
        <v>3447</v>
      </c>
      <c r="B440" t="s">
        <v>3448</v>
      </c>
    </row>
    <row r="441" spans="1:2">
      <c r="A441" t="s">
        <v>3447</v>
      </c>
      <c r="B441" t="s">
        <v>3448</v>
      </c>
    </row>
    <row r="442" spans="1:2">
      <c r="A442" t="s">
        <v>3447</v>
      </c>
      <c r="B442" t="s">
        <v>3448</v>
      </c>
    </row>
    <row r="443" spans="1:2">
      <c r="A443" t="s">
        <v>3449</v>
      </c>
      <c r="B443" t="s">
        <v>3450</v>
      </c>
    </row>
    <row r="444" spans="1:2">
      <c r="A444" t="s">
        <v>3449</v>
      </c>
      <c r="B444" t="s">
        <v>3450</v>
      </c>
    </row>
    <row r="445" spans="1:2">
      <c r="A445" t="s">
        <v>3449</v>
      </c>
      <c r="B445" t="s">
        <v>3450</v>
      </c>
    </row>
    <row r="446" spans="1:2">
      <c r="A446" t="s">
        <v>3451</v>
      </c>
      <c r="B446" t="s">
        <v>3452</v>
      </c>
    </row>
    <row r="447" spans="1:2">
      <c r="A447" t="s">
        <v>3451</v>
      </c>
      <c r="B447" t="s">
        <v>3452</v>
      </c>
    </row>
    <row r="448" spans="1:2">
      <c r="A448" t="s">
        <v>3451</v>
      </c>
      <c r="B448" t="s">
        <v>3452</v>
      </c>
    </row>
    <row r="449" spans="1:2">
      <c r="A449" t="s">
        <v>3453</v>
      </c>
      <c r="B449" t="s">
        <v>3454</v>
      </c>
    </row>
    <row r="450" spans="1:2">
      <c r="A450" t="s">
        <v>3453</v>
      </c>
      <c r="B450" t="s">
        <v>3454</v>
      </c>
    </row>
    <row r="451" spans="1:2">
      <c r="A451" t="s">
        <v>3453</v>
      </c>
      <c r="B451" t="s">
        <v>3454</v>
      </c>
    </row>
    <row r="452" spans="1:2">
      <c r="A452" t="s">
        <v>3455</v>
      </c>
      <c r="B452" t="s">
        <v>3456</v>
      </c>
    </row>
    <row r="453" spans="1:2">
      <c r="A453" t="s">
        <v>3455</v>
      </c>
      <c r="B453" t="s">
        <v>3456</v>
      </c>
    </row>
    <row r="454" spans="1:2">
      <c r="A454" t="s">
        <v>3455</v>
      </c>
      <c r="B454" t="s">
        <v>3456</v>
      </c>
    </row>
    <row r="455" spans="1:2">
      <c r="A455" t="s">
        <v>3457</v>
      </c>
      <c r="B455" t="s">
        <v>3458</v>
      </c>
    </row>
    <row r="456" spans="1:2">
      <c r="A456" t="s">
        <v>3457</v>
      </c>
      <c r="B456" t="s">
        <v>3458</v>
      </c>
    </row>
    <row r="457" spans="1:2">
      <c r="A457" t="s">
        <v>3457</v>
      </c>
      <c r="B457" t="s">
        <v>3458</v>
      </c>
    </row>
    <row r="458" spans="1:2">
      <c r="A458" t="s">
        <v>3459</v>
      </c>
      <c r="B458" t="s">
        <v>3460</v>
      </c>
    </row>
    <row r="459" spans="1:2">
      <c r="A459" t="s">
        <v>3459</v>
      </c>
      <c r="B459" t="s">
        <v>3460</v>
      </c>
    </row>
    <row r="460" spans="1:2">
      <c r="A460" t="s">
        <v>3459</v>
      </c>
      <c r="B460" t="s">
        <v>3460</v>
      </c>
    </row>
    <row r="461" spans="1:2">
      <c r="A461" t="s">
        <v>3461</v>
      </c>
      <c r="B461" t="s">
        <v>3462</v>
      </c>
    </row>
    <row r="462" spans="1:2">
      <c r="A462" t="s">
        <v>3461</v>
      </c>
      <c r="B462" t="s">
        <v>3462</v>
      </c>
    </row>
    <row r="463" spans="1:2">
      <c r="A463" t="s">
        <v>3461</v>
      </c>
      <c r="B463" t="s">
        <v>3462</v>
      </c>
    </row>
    <row r="464" spans="1:2">
      <c r="A464" t="s">
        <v>3463</v>
      </c>
      <c r="B464" t="s">
        <v>3464</v>
      </c>
    </row>
    <row r="465" spans="1:2">
      <c r="A465" t="s">
        <v>3463</v>
      </c>
      <c r="B465" t="s">
        <v>3464</v>
      </c>
    </row>
    <row r="466" spans="1:2">
      <c r="A466" t="s">
        <v>3463</v>
      </c>
      <c r="B466" t="s">
        <v>3464</v>
      </c>
    </row>
    <row r="467" spans="1:2">
      <c r="A467" t="s">
        <v>3465</v>
      </c>
      <c r="B467" t="s">
        <v>3466</v>
      </c>
    </row>
    <row r="468" spans="1:2">
      <c r="A468" t="s">
        <v>3465</v>
      </c>
      <c r="B468" t="s">
        <v>3466</v>
      </c>
    </row>
    <row r="469" spans="1:2">
      <c r="A469" t="s">
        <v>3465</v>
      </c>
      <c r="B469" t="s">
        <v>3466</v>
      </c>
    </row>
    <row r="470" spans="1:2">
      <c r="A470" t="s">
        <v>3467</v>
      </c>
      <c r="B470" t="s">
        <v>3468</v>
      </c>
    </row>
    <row r="471" spans="1:2">
      <c r="A471" t="s">
        <v>3467</v>
      </c>
      <c r="B471" t="s">
        <v>3468</v>
      </c>
    </row>
    <row r="472" spans="1:2">
      <c r="A472" t="s">
        <v>3467</v>
      </c>
      <c r="B472" t="s">
        <v>3468</v>
      </c>
    </row>
    <row r="473" spans="1:2">
      <c r="A473" t="s">
        <v>3469</v>
      </c>
      <c r="B473" t="s">
        <v>3470</v>
      </c>
    </row>
    <row r="474" spans="1:2">
      <c r="A474" t="s">
        <v>3469</v>
      </c>
      <c r="B474" t="s">
        <v>3470</v>
      </c>
    </row>
    <row r="475" spans="1:2">
      <c r="A475" t="s">
        <v>3469</v>
      </c>
      <c r="B475" t="s">
        <v>3470</v>
      </c>
    </row>
    <row r="476" spans="1:2">
      <c r="A476" t="s">
        <v>3471</v>
      </c>
      <c r="B476" t="s">
        <v>3472</v>
      </c>
    </row>
    <row r="477" spans="1:2">
      <c r="A477" t="s">
        <v>3471</v>
      </c>
      <c r="B477" t="s">
        <v>3472</v>
      </c>
    </row>
    <row r="478" spans="1:2">
      <c r="A478" t="s">
        <v>3471</v>
      </c>
      <c r="B478" t="s">
        <v>3472</v>
      </c>
    </row>
    <row r="479" spans="1:2">
      <c r="A479" t="s">
        <v>3473</v>
      </c>
      <c r="B479" t="s">
        <v>3474</v>
      </c>
    </row>
    <row r="480" spans="1:2">
      <c r="A480" t="s">
        <v>3473</v>
      </c>
      <c r="B480" t="s">
        <v>3474</v>
      </c>
    </row>
    <row r="481" spans="1:2">
      <c r="A481" t="s">
        <v>3473</v>
      </c>
      <c r="B481" t="s">
        <v>3474</v>
      </c>
    </row>
    <row r="482" spans="1:2">
      <c r="A482" t="s">
        <v>3475</v>
      </c>
      <c r="B482" t="s">
        <v>3476</v>
      </c>
    </row>
    <row r="483" spans="1:2">
      <c r="A483" t="s">
        <v>3475</v>
      </c>
      <c r="B483" t="s">
        <v>3476</v>
      </c>
    </row>
    <row r="484" spans="1:2">
      <c r="A484" t="s">
        <v>3475</v>
      </c>
      <c r="B484" t="s">
        <v>3476</v>
      </c>
    </row>
    <row r="485" spans="1:2">
      <c r="A485" t="s">
        <v>3477</v>
      </c>
      <c r="B485" t="s">
        <v>3478</v>
      </c>
    </row>
    <row r="486" spans="1:2">
      <c r="A486" t="s">
        <v>3477</v>
      </c>
      <c r="B486" t="s">
        <v>3478</v>
      </c>
    </row>
    <row r="487" spans="1:2">
      <c r="A487" t="s">
        <v>3477</v>
      </c>
      <c r="B487" t="s">
        <v>3478</v>
      </c>
    </row>
    <row r="488" spans="1:2">
      <c r="A488" t="s">
        <v>3479</v>
      </c>
      <c r="B488" t="s">
        <v>3480</v>
      </c>
    </row>
    <row r="489" spans="1:2">
      <c r="A489" t="s">
        <v>3479</v>
      </c>
      <c r="B489" t="s">
        <v>3480</v>
      </c>
    </row>
    <row r="490" spans="1:2">
      <c r="A490" t="s">
        <v>3479</v>
      </c>
      <c r="B490" t="s">
        <v>3480</v>
      </c>
    </row>
    <row r="491" spans="1:2">
      <c r="A491" t="s">
        <v>3481</v>
      </c>
      <c r="B491" t="s">
        <v>3482</v>
      </c>
    </row>
    <row r="492" spans="1:2">
      <c r="A492" t="s">
        <v>3481</v>
      </c>
      <c r="B492" t="s">
        <v>3482</v>
      </c>
    </row>
    <row r="493" spans="1:2">
      <c r="A493" t="s">
        <v>3481</v>
      </c>
      <c r="B493" t="s">
        <v>3482</v>
      </c>
    </row>
    <row r="494" spans="1:2">
      <c r="A494" t="s">
        <v>3483</v>
      </c>
      <c r="B494" t="s">
        <v>3484</v>
      </c>
    </row>
    <row r="495" spans="1:2">
      <c r="A495" t="s">
        <v>3483</v>
      </c>
      <c r="B495" t="s">
        <v>3484</v>
      </c>
    </row>
    <row r="496" spans="1:2">
      <c r="A496" t="s">
        <v>3483</v>
      </c>
      <c r="B496" t="s">
        <v>3484</v>
      </c>
    </row>
    <row r="497" spans="1:2">
      <c r="A497" t="s">
        <v>3485</v>
      </c>
      <c r="B497" t="s">
        <v>3486</v>
      </c>
    </row>
    <row r="498" spans="1:2">
      <c r="A498" t="s">
        <v>3485</v>
      </c>
      <c r="B498" t="s">
        <v>3486</v>
      </c>
    </row>
    <row r="499" spans="1:2">
      <c r="A499" t="s">
        <v>3485</v>
      </c>
      <c r="B499" t="s">
        <v>3486</v>
      </c>
    </row>
    <row r="500" spans="1:2">
      <c r="A500" t="s">
        <v>3487</v>
      </c>
      <c r="B500" t="s">
        <v>3488</v>
      </c>
    </row>
    <row r="501" spans="1:2">
      <c r="A501" t="s">
        <v>3487</v>
      </c>
      <c r="B501" t="s">
        <v>3488</v>
      </c>
    </row>
    <row r="502" spans="1:2">
      <c r="A502" t="s">
        <v>3487</v>
      </c>
      <c r="B502" t="s">
        <v>3488</v>
      </c>
    </row>
    <row r="503" spans="1:2">
      <c r="A503" t="s">
        <v>3489</v>
      </c>
      <c r="B503" t="s">
        <v>3490</v>
      </c>
    </row>
    <row r="504" spans="1:2">
      <c r="A504" t="s">
        <v>3489</v>
      </c>
      <c r="B504" t="s">
        <v>3490</v>
      </c>
    </row>
    <row r="505" spans="1:2">
      <c r="A505" t="s">
        <v>3489</v>
      </c>
      <c r="B505" t="s">
        <v>3490</v>
      </c>
    </row>
    <row r="506" spans="1:2">
      <c r="A506" t="s">
        <v>3491</v>
      </c>
      <c r="B506" t="s">
        <v>3492</v>
      </c>
    </row>
    <row r="507" spans="1:2">
      <c r="A507" t="s">
        <v>3491</v>
      </c>
      <c r="B507" t="s">
        <v>3492</v>
      </c>
    </row>
    <row r="508" spans="1:2">
      <c r="A508" t="s">
        <v>3491</v>
      </c>
      <c r="B508" t="s">
        <v>3492</v>
      </c>
    </row>
    <row r="509" spans="1:2">
      <c r="A509" t="s">
        <v>3493</v>
      </c>
      <c r="B509" t="s">
        <v>3494</v>
      </c>
    </row>
    <row r="510" spans="1:2">
      <c r="A510" t="s">
        <v>3493</v>
      </c>
      <c r="B510" t="s">
        <v>3494</v>
      </c>
    </row>
    <row r="511" spans="1:2">
      <c r="A511" t="s">
        <v>3493</v>
      </c>
      <c r="B511" t="s">
        <v>3494</v>
      </c>
    </row>
    <row r="512" spans="1:2">
      <c r="A512" t="s">
        <v>3495</v>
      </c>
      <c r="B512" t="s">
        <v>3496</v>
      </c>
    </row>
    <row r="513" spans="1:2">
      <c r="A513" t="s">
        <v>3495</v>
      </c>
      <c r="B513" t="s">
        <v>3496</v>
      </c>
    </row>
    <row r="514" spans="1:2">
      <c r="A514" t="s">
        <v>3495</v>
      </c>
      <c r="B514" t="s">
        <v>3496</v>
      </c>
    </row>
    <row r="515" spans="1:2">
      <c r="A515" t="s">
        <v>3497</v>
      </c>
      <c r="B515" t="s">
        <v>3498</v>
      </c>
    </row>
    <row r="516" spans="1:2">
      <c r="A516" t="s">
        <v>3497</v>
      </c>
      <c r="B516" t="s">
        <v>3498</v>
      </c>
    </row>
    <row r="517" spans="1:2">
      <c r="A517" t="s">
        <v>3497</v>
      </c>
      <c r="B517" t="s">
        <v>3498</v>
      </c>
    </row>
    <row r="518" spans="1:2">
      <c r="A518" t="s">
        <v>3499</v>
      </c>
      <c r="B518" t="s">
        <v>3500</v>
      </c>
    </row>
    <row r="519" spans="1:2">
      <c r="A519" t="s">
        <v>3499</v>
      </c>
      <c r="B519" t="s">
        <v>3500</v>
      </c>
    </row>
    <row r="520" spans="1:2">
      <c r="A520" t="s">
        <v>3499</v>
      </c>
      <c r="B520" t="s">
        <v>3500</v>
      </c>
    </row>
    <row r="521" spans="1:2">
      <c r="A521" t="s">
        <v>3501</v>
      </c>
      <c r="B521" t="s">
        <v>3502</v>
      </c>
    </row>
    <row r="522" spans="1:2">
      <c r="A522" t="s">
        <v>3501</v>
      </c>
      <c r="B522" t="s">
        <v>3502</v>
      </c>
    </row>
    <row r="523" spans="1:2">
      <c r="A523" t="s">
        <v>3501</v>
      </c>
      <c r="B523" t="s">
        <v>3502</v>
      </c>
    </row>
    <row r="524" spans="1:2">
      <c r="A524" t="s">
        <v>3503</v>
      </c>
      <c r="B524" t="s">
        <v>3504</v>
      </c>
    </row>
    <row r="525" spans="1:2">
      <c r="A525" t="s">
        <v>3503</v>
      </c>
      <c r="B525" t="s">
        <v>3504</v>
      </c>
    </row>
    <row r="526" spans="1:2">
      <c r="A526" t="s">
        <v>3503</v>
      </c>
      <c r="B526" t="s">
        <v>3504</v>
      </c>
    </row>
    <row r="527" spans="1:2">
      <c r="A527" t="s">
        <v>3505</v>
      </c>
      <c r="B527" t="s">
        <v>3506</v>
      </c>
    </row>
    <row r="528" spans="1:2">
      <c r="A528" t="s">
        <v>3505</v>
      </c>
      <c r="B528" t="s">
        <v>3506</v>
      </c>
    </row>
    <row r="529" spans="1:2">
      <c r="A529" t="s">
        <v>3507</v>
      </c>
      <c r="B529" t="s">
        <v>3508</v>
      </c>
    </row>
    <row r="530" spans="1:2">
      <c r="A530" t="s">
        <v>3507</v>
      </c>
      <c r="B530" t="s">
        <v>3508</v>
      </c>
    </row>
    <row r="531" spans="1:2">
      <c r="A531" t="s">
        <v>3509</v>
      </c>
      <c r="B531" t="s">
        <v>3510</v>
      </c>
    </row>
    <row r="532" spans="1:2">
      <c r="A532" t="s">
        <v>3509</v>
      </c>
      <c r="B532" t="s">
        <v>3510</v>
      </c>
    </row>
    <row r="533" spans="1:2">
      <c r="A533" t="s">
        <v>3511</v>
      </c>
      <c r="B533" t="s">
        <v>3512</v>
      </c>
    </row>
    <row r="534" spans="1:2">
      <c r="A534" t="s">
        <v>3511</v>
      </c>
      <c r="B534" t="s">
        <v>3512</v>
      </c>
    </row>
    <row r="535" spans="1:2">
      <c r="A535" t="s">
        <v>3513</v>
      </c>
      <c r="B535" t="s">
        <v>3514</v>
      </c>
    </row>
    <row r="536" spans="1:2">
      <c r="A536" t="s">
        <v>3513</v>
      </c>
      <c r="B536" t="s">
        <v>3514</v>
      </c>
    </row>
    <row r="537" spans="1:2">
      <c r="A537" t="s">
        <v>3515</v>
      </c>
      <c r="B537" t="s">
        <v>3516</v>
      </c>
    </row>
    <row r="538" spans="1:2">
      <c r="A538" t="s">
        <v>3515</v>
      </c>
      <c r="B538" t="s">
        <v>3516</v>
      </c>
    </row>
    <row r="539" spans="1:2">
      <c r="A539" t="s">
        <v>3515</v>
      </c>
      <c r="B539" t="s">
        <v>3516</v>
      </c>
    </row>
    <row r="540" spans="1:2">
      <c r="A540" t="s">
        <v>3517</v>
      </c>
      <c r="B540" t="s">
        <v>3518</v>
      </c>
    </row>
    <row r="541" spans="1:2">
      <c r="A541" t="s">
        <v>3517</v>
      </c>
      <c r="B541" t="s">
        <v>3518</v>
      </c>
    </row>
    <row r="542" spans="1:2">
      <c r="A542" t="s">
        <v>3517</v>
      </c>
      <c r="B542" t="s">
        <v>3518</v>
      </c>
    </row>
    <row r="543" spans="1:2">
      <c r="A543" t="s">
        <v>3519</v>
      </c>
      <c r="B543" t="s">
        <v>3520</v>
      </c>
    </row>
    <row r="544" spans="1:2">
      <c r="A544" t="s">
        <v>3519</v>
      </c>
      <c r="B544" t="s">
        <v>3520</v>
      </c>
    </row>
    <row r="545" spans="1:2">
      <c r="A545" t="s">
        <v>3519</v>
      </c>
      <c r="B545" t="s">
        <v>3520</v>
      </c>
    </row>
    <row r="546" spans="1:2">
      <c r="A546" t="s">
        <v>3521</v>
      </c>
      <c r="B546" t="s">
        <v>3522</v>
      </c>
    </row>
    <row r="547" spans="1:2">
      <c r="A547" t="s">
        <v>3521</v>
      </c>
      <c r="B547" t="s">
        <v>3522</v>
      </c>
    </row>
    <row r="548" spans="1:2">
      <c r="A548" t="s">
        <v>3521</v>
      </c>
      <c r="B548" t="s">
        <v>3522</v>
      </c>
    </row>
    <row r="549" spans="1:2">
      <c r="A549" t="s">
        <v>3523</v>
      </c>
      <c r="B549" t="s">
        <v>3524</v>
      </c>
    </row>
    <row r="550" spans="1:2">
      <c r="A550" t="s">
        <v>3523</v>
      </c>
      <c r="B550" t="s">
        <v>3524</v>
      </c>
    </row>
    <row r="551" spans="1:2">
      <c r="A551" t="s">
        <v>3523</v>
      </c>
      <c r="B551" t="s">
        <v>3524</v>
      </c>
    </row>
    <row r="552" spans="1:2">
      <c r="A552" t="s">
        <v>3525</v>
      </c>
      <c r="B552" t="s">
        <v>3526</v>
      </c>
    </row>
    <row r="553" spans="1:2">
      <c r="A553" t="s">
        <v>3525</v>
      </c>
      <c r="B553" t="s">
        <v>3526</v>
      </c>
    </row>
    <row r="554" spans="1:2">
      <c r="A554" t="s">
        <v>3525</v>
      </c>
      <c r="B554" t="s">
        <v>3526</v>
      </c>
    </row>
    <row r="555" spans="1:2">
      <c r="A555" t="s">
        <v>3527</v>
      </c>
      <c r="B555" t="s">
        <v>3528</v>
      </c>
    </row>
    <row r="556" spans="1:2">
      <c r="A556" t="s">
        <v>3527</v>
      </c>
      <c r="B556" t="s">
        <v>3528</v>
      </c>
    </row>
    <row r="557" spans="1:2">
      <c r="A557" t="s">
        <v>3527</v>
      </c>
      <c r="B557" t="s">
        <v>3528</v>
      </c>
    </row>
    <row r="558" spans="1:2">
      <c r="A558" t="s">
        <v>3529</v>
      </c>
      <c r="B558" t="s">
        <v>3530</v>
      </c>
    </row>
    <row r="559" spans="1:2">
      <c r="A559" t="s">
        <v>3529</v>
      </c>
      <c r="B559" t="s">
        <v>3530</v>
      </c>
    </row>
    <row r="560" spans="1:2">
      <c r="A560" t="s">
        <v>3529</v>
      </c>
      <c r="B560" t="s">
        <v>3530</v>
      </c>
    </row>
    <row r="561" spans="1:2">
      <c r="A561" t="s">
        <v>3531</v>
      </c>
      <c r="B561" t="s">
        <v>3532</v>
      </c>
    </row>
    <row r="562" spans="1:2">
      <c r="A562" t="s">
        <v>3531</v>
      </c>
      <c r="B562" t="s">
        <v>3532</v>
      </c>
    </row>
    <row r="563" spans="1:2">
      <c r="A563" t="s">
        <v>3531</v>
      </c>
      <c r="B563" t="s">
        <v>3532</v>
      </c>
    </row>
    <row r="564" spans="1:2">
      <c r="A564" t="s">
        <v>3533</v>
      </c>
      <c r="B564" t="s">
        <v>3534</v>
      </c>
    </row>
    <row r="565" spans="1:2">
      <c r="A565" t="s">
        <v>3533</v>
      </c>
      <c r="B565" t="s">
        <v>3534</v>
      </c>
    </row>
    <row r="566" spans="1:2">
      <c r="A566" t="s">
        <v>3533</v>
      </c>
      <c r="B566" t="s">
        <v>3534</v>
      </c>
    </row>
    <row r="567" spans="1:2">
      <c r="A567" t="s">
        <v>3535</v>
      </c>
      <c r="B567" t="s">
        <v>3536</v>
      </c>
    </row>
    <row r="568" spans="1:2">
      <c r="A568" t="s">
        <v>3535</v>
      </c>
      <c r="B568" t="s">
        <v>3536</v>
      </c>
    </row>
    <row r="569" spans="1:2">
      <c r="A569" t="s">
        <v>3535</v>
      </c>
      <c r="B569" t="s">
        <v>3536</v>
      </c>
    </row>
    <row r="570" spans="1:2">
      <c r="A570" t="s">
        <v>3537</v>
      </c>
      <c r="B570" t="s">
        <v>3538</v>
      </c>
    </row>
    <row r="571" spans="1:2">
      <c r="A571" t="s">
        <v>3537</v>
      </c>
      <c r="B571" t="s">
        <v>3538</v>
      </c>
    </row>
    <row r="572" spans="1:2">
      <c r="A572" t="s">
        <v>3537</v>
      </c>
      <c r="B572" t="s">
        <v>3538</v>
      </c>
    </row>
    <row r="573" spans="1:2">
      <c r="A573" t="s">
        <v>3539</v>
      </c>
      <c r="B573" t="s">
        <v>3540</v>
      </c>
    </row>
    <row r="574" spans="1:2">
      <c r="A574" t="s">
        <v>3539</v>
      </c>
      <c r="B574" t="s">
        <v>3540</v>
      </c>
    </row>
    <row r="575" spans="1:2">
      <c r="A575" t="s">
        <v>3539</v>
      </c>
      <c r="B575" t="s">
        <v>3540</v>
      </c>
    </row>
    <row r="576" spans="1:2">
      <c r="A576" t="s">
        <v>3541</v>
      </c>
      <c r="B576" t="s">
        <v>3542</v>
      </c>
    </row>
    <row r="577" spans="1:2">
      <c r="A577" t="s">
        <v>3541</v>
      </c>
      <c r="B577" t="s">
        <v>3542</v>
      </c>
    </row>
    <row r="578" spans="1:2">
      <c r="A578" t="s">
        <v>3541</v>
      </c>
      <c r="B578" t="s">
        <v>3542</v>
      </c>
    </row>
    <row r="579" spans="1:2">
      <c r="A579" t="s">
        <v>3543</v>
      </c>
      <c r="B579" t="s">
        <v>3544</v>
      </c>
    </row>
    <row r="580" spans="1:2">
      <c r="A580" t="s">
        <v>3543</v>
      </c>
      <c r="B580" t="s">
        <v>3544</v>
      </c>
    </row>
    <row r="581" spans="1:2">
      <c r="A581" t="s">
        <v>3543</v>
      </c>
      <c r="B581" t="s">
        <v>3544</v>
      </c>
    </row>
    <row r="582" spans="1:2">
      <c r="A582" t="s">
        <v>3545</v>
      </c>
      <c r="B582" t="s">
        <v>3546</v>
      </c>
    </row>
    <row r="583" spans="1:2">
      <c r="A583" t="s">
        <v>3545</v>
      </c>
      <c r="B583" t="s">
        <v>3546</v>
      </c>
    </row>
    <row r="584" spans="1:2">
      <c r="A584" t="s">
        <v>3545</v>
      </c>
      <c r="B584" t="s">
        <v>3546</v>
      </c>
    </row>
    <row r="585" spans="1:2">
      <c r="A585" t="s">
        <v>3547</v>
      </c>
      <c r="B585" t="s">
        <v>3548</v>
      </c>
    </row>
    <row r="586" spans="1:2">
      <c r="A586" t="s">
        <v>3547</v>
      </c>
      <c r="B586" t="s">
        <v>3548</v>
      </c>
    </row>
    <row r="587" spans="1:2">
      <c r="A587" t="s">
        <v>3547</v>
      </c>
      <c r="B587" t="s">
        <v>3548</v>
      </c>
    </row>
    <row r="588" spans="1:2">
      <c r="A588" t="s">
        <v>3549</v>
      </c>
      <c r="B588" t="s">
        <v>3550</v>
      </c>
    </row>
    <row r="589" spans="1:2">
      <c r="A589" t="s">
        <v>3549</v>
      </c>
      <c r="B589" t="s">
        <v>3550</v>
      </c>
    </row>
    <row r="590" spans="1:2">
      <c r="A590" t="s">
        <v>3549</v>
      </c>
      <c r="B590" t="s">
        <v>3550</v>
      </c>
    </row>
    <row r="591" spans="1:2">
      <c r="A591" t="s">
        <v>3551</v>
      </c>
      <c r="B591" t="s">
        <v>3552</v>
      </c>
    </row>
    <row r="592" spans="1:2">
      <c r="A592" t="s">
        <v>3551</v>
      </c>
      <c r="B592" t="s">
        <v>3552</v>
      </c>
    </row>
    <row r="593" spans="1:2">
      <c r="A593" t="s">
        <v>3551</v>
      </c>
      <c r="B593" t="s">
        <v>3552</v>
      </c>
    </row>
    <row r="594" spans="1:2">
      <c r="A594" t="s">
        <v>3553</v>
      </c>
      <c r="B594" t="s">
        <v>3554</v>
      </c>
    </row>
    <row r="595" spans="1:2">
      <c r="A595" t="s">
        <v>3553</v>
      </c>
      <c r="B595" t="s">
        <v>3554</v>
      </c>
    </row>
    <row r="596" spans="1:2">
      <c r="A596" t="s">
        <v>3553</v>
      </c>
      <c r="B596" t="s">
        <v>3554</v>
      </c>
    </row>
    <row r="597" spans="1:2">
      <c r="A597" t="s">
        <v>3555</v>
      </c>
      <c r="B597" t="s">
        <v>3556</v>
      </c>
    </row>
    <row r="598" spans="1:2">
      <c r="A598" t="s">
        <v>3555</v>
      </c>
      <c r="B598" t="s">
        <v>3556</v>
      </c>
    </row>
    <row r="599" spans="1:2">
      <c r="A599" t="s">
        <v>3555</v>
      </c>
      <c r="B599" t="s">
        <v>3556</v>
      </c>
    </row>
    <row r="600" spans="1:2">
      <c r="A600" t="s">
        <v>3557</v>
      </c>
      <c r="B600" t="s">
        <v>3558</v>
      </c>
    </row>
    <row r="601" spans="1:2">
      <c r="A601" t="s">
        <v>3557</v>
      </c>
      <c r="B601" t="s">
        <v>3558</v>
      </c>
    </row>
    <row r="602" spans="1:2">
      <c r="A602" t="s">
        <v>3557</v>
      </c>
      <c r="B602" t="s">
        <v>3558</v>
      </c>
    </row>
    <row r="603" spans="1:2">
      <c r="A603" t="s">
        <v>3559</v>
      </c>
      <c r="B603" t="s">
        <v>3560</v>
      </c>
    </row>
    <row r="604" spans="1:2">
      <c r="A604" t="s">
        <v>3559</v>
      </c>
      <c r="B604" t="s">
        <v>3560</v>
      </c>
    </row>
    <row r="605" spans="1:2">
      <c r="A605" t="s">
        <v>3559</v>
      </c>
      <c r="B605" t="s">
        <v>3560</v>
      </c>
    </row>
    <row r="606" spans="1:2">
      <c r="A606" t="s">
        <v>3561</v>
      </c>
      <c r="B606" t="s">
        <v>3562</v>
      </c>
    </row>
    <row r="607" spans="1:2">
      <c r="A607" t="s">
        <v>3561</v>
      </c>
      <c r="B607" t="s">
        <v>3562</v>
      </c>
    </row>
    <row r="608" spans="1:2">
      <c r="A608" t="s">
        <v>3561</v>
      </c>
      <c r="B608" t="s">
        <v>3562</v>
      </c>
    </row>
    <row r="609" spans="1:2">
      <c r="A609" t="s">
        <v>3563</v>
      </c>
      <c r="B609" t="s">
        <v>3564</v>
      </c>
    </row>
    <row r="610" spans="1:2">
      <c r="A610" t="s">
        <v>3563</v>
      </c>
      <c r="B610" t="s">
        <v>3564</v>
      </c>
    </row>
    <row r="611" spans="1:2">
      <c r="A611" t="s">
        <v>3563</v>
      </c>
      <c r="B611" t="s">
        <v>3564</v>
      </c>
    </row>
    <row r="612" spans="1:2">
      <c r="A612" t="s">
        <v>3565</v>
      </c>
      <c r="B612" t="s">
        <v>3566</v>
      </c>
    </row>
    <row r="613" spans="1:2">
      <c r="A613" t="s">
        <v>3565</v>
      </c>
      <c r="B613" t="s">
        <v>3566</v>
      </c>
    </row>
    <row r="614" spans="1:2">
      <c r="A614" t="s">
        <v>3565</v>
      </c>
      <c r="B614" t="s">
        <v>3566</v>
      </c>
    </row>
    <row r="615" spans="1:2">
      <c r="A615" t="s">
        <v>3567</v>
      </c>
      <c r="B615" t="s">
        <v>3568</v>
      </c>
    </row>
    <row r="616" spans="1:2">
      <c r="A616" t="s">
        <v>3567</v>
      </c>
      <c r="B616" t="s">
        <v>3568</v>
      </c>
    </row>
    <row r="617" spans="1:2">
      <c r="A617" t="s">
        <v>3567</v>
      </c>
      <c r="B617" t="s">
        <v>3568</v>
      </c>
    </row>
    <row r="618" spans="1:2">
      <c r="A618" t="s">
        <v>3569</v>
      </c>
      <c r="B618" t="s">
        <v>3570</v>
      </c>
    </row>
    <row r="619" spans="1:2">
      <c r="A619" t="s">
        <v>3569</v>
      </c>
      <c r="B619" t="s">
        <v>3570</v>
      </c>
    </row>
    <row r="620" spans="1:2">
      <c r="A620" t="s">
        <v>3569</v>
      </c>
      <c r="B620" t="s">
        <v>3570</v>
      </c>
    </row>
    <row r="621" spans="1:2">
      <c r="A621" t="s">
        <v>3571</v>
      </c>
      <c r="B621" t="s">
        <v>3572</v>
      </c>
    </row>
    <row r="622" spans="1:2">
      <c r="A622" t="s">
        <v>3571</v>
      </c>
      <c r="B622" t="s">
        <v>3572</v>
      </c>
    </row>
    <row r="623" spans="1:2">
      <c r="A623" t="s">
        <v>3571</v>
      </c>
      <c r="B623" t="s">
        <v>3572</v>
      </c>
    </row>
    <row r="624" spans="1:2">
      <c r="A624" t="s">
        <v>3573</v>
      </c>
      <c r="B624" t="s">
        <v>3574</v>
      </c>
    </row>
    <row r="625" spans="1:2">
      <c r="A625" t="s">
        <v>3573</v>
      </c>
      <c r="B625" t="s">
        <v>3574</v>
      </c>
    </row>
    <row r="626" spans="1:2">
      <c r="A626" t="s">
        <v>3573</v>
      </c>
      <c r="B626" t="s">
        <v>3574</v>
      </c>
    </row>
    <row r="627" spans="1:2">
      <c r="A627" t="s">
        <v>3575</v>
      </c>
      <c r="B627" t="s">
        <v>3576</v>
      </c>
    </row>
    <row r="628" spans="1:2">
      <c r="A628" t="s">
        <v>3575</v>
      </c>
      <c r="B628" t="s">
        <v>3576</v>
      </c>
    </row>
    <row r="629" spans="1:2">
      <c r="A629" t="s">
        <v>3575</v>
      </c>
      <c r="B629" t="s">
        <v>3576</v>
      </c>
    </row>
    <row r="630" spans="1:2">
      <c r="A630" t="s">
        <v>3577</v>
      </c>
      <c r="B630" t="s">
        <v>3578</v>
      </c>
    </row>
    <row r="631" spans="1:2">
      <c r="A631" t="s">
        <v>3577</v>
      </c>
      <c r="B631" t="s">
        <v>3578</v>
      </c>
    </row>
    <row r="632" spans="1:2">
      <c r="A632" t="s">
        <v>3577</v>
      </c>
      <c r="B632" t="s">
        <v>3578</v>
      </c>
    </row>
    <row r="633" spans="1:2">
      <c r="A633" t="s">
        <v>3579</v>
      </c>
      <c r="B633" t="s">
        <v>3580</v>
      </c>
    </row>
    <row r="634" spans="1:2">
      <c r="A634" t="s">
        <v>3579</v>
      </c>
      <c r="B634" t="s">
        <v>3580</v>
      </c>
    </row>
    <row r="635" spans="1:2">
      <c r="A635" t="s">
        <v>3579</v>
      </c>
      <c r="B635" t="s">
        <v>3580</v>
      </c>
    </row>
    <row r="636" spans="1:2">
      <c r="A636" t="s">
        <v>3581</v>
      </c>
      <c r="B636" t="s">
        <v>3580</v>
      </c>
    </row>
    <row r="637" spans="1:2">
      <c r="A637" t="s">
        <v>3581</v>
      </c>
      <c r="B637" t="s">
        <v>3580</v>
      </c>
    </row>
    <row r="638" spans="1:2">
      <c r="A638" t="s">
        <v>3581</v>
      </c>
      <c r="B638" t="s">
        <v>3580</v>
      </c>
    </row>
    <row r="639" spans="1:2">
      <c r="A639" t="s">
        <v>3582</v>
      </c>
      <c r="B639" t="s">
        <v>3583</v>
      </c>
    </row>
    <row r="640" spans="1:2">
      <c r="A640" t="s">
        <v>3582</v>
      </c>
      <c r="B640" t="s">
        <v>3583</v>
      </c>
    </row>
    <row r="641" spans="1:2">
      <c r="A641" t="s">
        <v>3582</v>
      </c>
      <c r="B641" t="s">
        <v>3583</v>
      </c>
    </row>
    <row r="642" spans="1:2">
      <c r="A642" t="s">
        <v>3584</v>
      </c>
      <c r="B642" t="s">
        <v>3585</v>
      </c>
    </row>
    <row r="643" spans="1:2">
      <c r="A643" t="s">
        <v>3584</v>
      </c>
      <c r="B643" t="s">
        <v>3585</v>
      </c>
    </row>
    <row r="644" spans="1:2">
      <c r="A644" t="s">
        <v>3584</v>
      </c>
      <c r="B644" t="s">
        <v>3585</v>
      </c>
    </row>
    <row r="645" spans="1:2">
      <c r="A645" t="s">
        <v>3586</v>
      </c>
      <c r="B645" t="s">
        <v>3587</v>
      </c>
    </row>
    <row r="646" spans="1:2">
      <c r="A646" t="s">
        <v>3586</v>
      </c>
      <c r="B646" t="s">
        <v>3587</v>
      </c>
    </row>
    <row r="647" spans="1:2">
      <c r="A647" t="s">
        <v>3586</v>
      </c>
      <c r="B647" t="s">
        <v>3587</v>
      </c>
    </row>
    <row r="648" spans="1:2">
      <c r="A648" t="s">
        <v>3588</v>
      </c>
      <c r="B648" t="s">
        <v>3589</v>
      </c>
    </row>
    <row r="649" spans="1:2">
      <c r="A649" t="s">
        <v>3588</v>
      </c>
      <c r="B649" t="s">
        <v>3589</v>
      </c>
    </row>
    <row r="650" spans="1:2">
      <c r="A650" t="s">
        <v>3588</v>
      </c>
      <c r="B650" t="s">
        <v>3589</v>
      </c>
    </row>
    <row r="651" spans="1:2">
      <c r="A651" t="s">
        <v>3590</v>
      </c>
      <c r="B651" t="s">
        <v>3591</v>
      </c>
    </row>
    <row r="652" spans="1:2">
      <c r="A652" t="s">
        <v>3590</v>
      </c>
      <c r="B652" t="s">
        <v>3591</v>
      </c>
    </row>
    <row r="653" spans="1:2">
      <c r="A653" t="s">
        <v>3590</v>
      </c>
      <c r="B653" t="s">
        <v>3591</v>
      </c>
    </row>
    <row r="654" spans="1:2">
      <c r="A654" t="s">
        <v>3592</v>
      </c>
      <c r="B654" t="s">
        <v>3593</v>
      </c>
    </row>
    <row r="655" spans="1:2">
      <c r="A655" t="s">
        <v>3592</v>
      </c>
      <c r="B655" t="s">
        <v>3593</v>
      </c>
    </row>
    <row r="656" spans="1:2">
      <c r="A656" t="s">
        <v>3592</v>
      </c>
      <c r="B656" t="s">
        <v>3593</v>
      </c>
    </row>
    <row r="657" spans="1:2">
      <c r="A657" t="s">
        <v>3594</v>
      </c>
      <c r="B657" t="s">
        <v>3595</v>
      </c>
    </row>
    <row r="658" spans="1:2">
      <c r="A658" t="s">
        <v>3594</v>
      </c>
      <c r="B658" t="s">
        <v>3595</v>
      </c>
    </row>
    <row r="659" spans="1:2">
      <c r="A659" t="s">
        <v>3594</v>
      </c>
      <c r="B659" t="s">
        <v>3595</v>
      </c>
    </row>
    <row r="660" spans="1:2">
      <c r="A660" t="s">
        <v>3596</v>
      </c>
      <c r="B660" t="s">
        <v>3597</v>
      </c>
    </row>
    <row r="661" spans="1:2">
      <c r="A661" t="s">
        <v>3596</v>
      </c>
      <c r="B661" t="s">
        <v>3597</v>
      </c>
    </row>
    <row r="662" spans="1:2">
      <c r="A662" t="s">
        <v>3596</v>
      </c>
      <c r="B662" t="s">
        <v>3597</v>
      </c>
    </row>
    <row r="663" spans="1:2">
      <c r="A663" t="s">
        <v>3598</v>
      </c>
      <c r="B663" t="s">
        <v>3599</v>
      </c>
    </row>
    <row r="664" spans="1:2">
      <c r="A664" t="s">
        <v>3598</v>
      </c>
      <c r="B664" t="s">
        <v>3599</v>
      </c>
    </row>
    <row r="665" spans="1:2">
      <c r="A665" t="s">
        <v>3598</v>
      </c>
      <c r="B665" t="s">
        <v>3599</v>
      </c>
    </row>
    <row r="666" spans="1:2">
      <c r="A666" t="s">
        <v>3600</v>
      </c>
      <c r="B666" t="s">
        <v>3601</v>
      </c>
    </row>
    <row r="667" spans="1:2">
      <c r="A667" t="s">
        <v>3600</v>
      </c>
      <c r="B667" t="s">
        <v>3601</v>
      </c>
    </row>
    <row r="668" spans="1:2">
      <c r="A668" t="s">
        <v>3600</v>
      </c>
      <c r="B668" t="s">
        <v>3601</v>
      </c>
    </row>
    <row r="669" spans="1:2">
      <c r="A669" t="s">
        <v>3602</v>
      </c>
      <c r="B669" t="s">
        <v>3603</v>
      </c>
    </row>
    <row r="670" spans="1:2">
      <c r="A670" t="s">
        <v>3602</v>
      </c>
      <c r="B670" t="s">
        <v>3603</v>
      </c>
    </row>
    <row r="671" spans="1:2">
      <c r="A671" t="s">
        <v>3602</v>
      </c>
      <c r="B671" t="s">
        <v>3603</v>
      </c>
    </row>
    <row r="672" spans="1:2">
      <c r="A672" t="s">
        <v>3604</v>
      </c>
      <c r="B672" t="s">
        <v>3605</v>
      </c>
    </row>
    <row r="673" spans="1:2">
      <c r="A673" t="s">
        <v>3604</v>
      </c>
      <c r="B673" t="s">
        <v>3605</v>
      </c>
    </row>
    <row r="674" spans="1:2">
      <c r="A674" t="s">
        <v>3604</v>
      </c>
      <c r="B674" t="s">
        <v>3605</v>
      </c>
    </row>
    <row r="675" spans="1:2">
      <c r="A675" t="s">
        <v>3606</v>
      </c>
      <c r="B675" t="s">
        <v>3607</v>
      </c>
    </row>
    <row r="676" spans="1:2">
      <c r="A676" t="s">
        <v>3606</v>
      </c>
      <c r="B676" t="s">
        <v>3607</v>
      </c>
    </row>
    <row r="677" spans="1:2">
      <c r="A677" t="s">
        <v>3606</v>
      </c>
      <c r="B677" t="s">
        <v>3607</v>
      </c>
    </row>
    <row r="678" spans="1:2">
      <c r="A678" t="s">
        <v>3608</v>
      </c>
      <c r="B678" t="s">
        <v>3609</v>
      </c>
    </row>
    <row r="679" spans="1:2">
      <c r="A679" t="s">
        <v>3608</v>
      </c>
      <c r="B679" t="s">
        <v>3609</v>
      </c>
    </row>
    <row r="680" spans="1:2">
      <c r="A680" t="s">
        <v>3608</v>
      </c>
      <c r="B680" t="s">
        <v>3609</v>
      </c>
    </row>
    <row r="681" spans="1:2">
      <c r="A681" t="s">
        <v>3610</v>
      </c>
      <c r="B681" t="s">
        <v>3611</v>
      </c>
    </row>
    <row r="682" spans="1:2">
      <c r="A682" t="s">
        <v>3610</v>
      </c>
      <c r="B682" t="s">
        <v>3611</v>
      </c>
    </row>
    <row r="683" spans="1:2">
      <c r="A683" t="s">
        <v>3610</v>
      </c>
      <c r="B683" t="s">
        <v>3611</v>
      </c>
    </row>
    <row r="684" spans="1:2">
      <c r="A684" t="s">
        <v>3612</v>
      </c>
      <c r="B684" t="s">
        <v>3613</v>
      </c>
    </row>
    <row r="685" spans="1:2">
      <c r="A685" t="s">
        <v>3612</v>
      </c>
      <c r="B685" t="s">
        <v>3613</v>
      </c>
    </row>
    <row r="686" spans="1:2">
      <c r="A686" t="s">
        <v>3612</v>
      </c>
      <c r="B686" t="s">
        <v>3613</v>
      </c>
    </row>
    <row r="687" spans="1:2">
      <c r="A687" t="s">
        <v>3614</v>
      </c>
      <c r="B687" t="s">
        <v>3615</v>
      </c>
    </row>
    <row r="688" spans="1:2">
      <c r="A688" t="s">
        <v>3614</v>
      </c>
      <c r="B688" t="s">
        <v>3615</v>
      </c>
    </row>
    <row r="689" spans="1:2">
      <c r="A689" t="s">
        <v>3614</v>
      </c>
      <c r="B689" t="s">
        <v>3615</v>
      </c>
    </row>
    <row r="690" spans="1:2">
      <c r="A690" t="s">
        <v>3616</v>
      </c>
      <c r="B690" t="s">
        <v>3617</v>
      </c>
    </row>
    <row r="691" spans="1:2">
      <c r="A691" t="s">
        <v>3616</v>
      </c>
      <c r="B691" t="s">
        <v>3617</v>
      </c>
    </row>
    <row r="692" spans="1:2">
      <c r="A692" t="s">
        <v>3616</v>
      </c>
      <c r="B692" t="s">
        <v>3617</v>
      </c>
    </row>
    <row r="693" spans="1:2">
      <c r="A693" t="s">
        <v>3618</v>
      </c>
      <c r="B693" t="s">
        <v>3619</v>
      </c>
    </row>
    <row r="694" spans="1:2">
      <c r="A694" t="s">
        <v>3618</v>
      </c>
      <c r="B694" t="s">
        <v>3619</v>
      </c>
    </row>
    <row r="695" spans="1:2">
      <c r="A695" t="s">
        <v>3618</v>
      </c>
      <c r="B695" t="s">
        <v>3619</v>
      </c>
    </row>
    <row r="696" spans="1:2">
      <c r="A696" t="s">
        <v>3620</v>
      </c>
      <c r="B696" t="s">
        <v>3621</v>
      </c>
    </row>
    <row r="697" spans="1:2">
      <c r="A697" t="s">
        <v>3620</v>
      </c>
      <c r="B697" t="s">
        <v>3621</v>
      </c>
    </row>
    <row r="698" spans="1:2">
      <c r="A698" t="s">
        <v>3620</v>
      </c>
      <c r="B698" t="s">
        <v>3621</v>
      </c>
    </row>
    <row r="699" spans="1:2">
      <c r="A699" t="s">
        <v>3622</v>
      </c>
      <c r="B699" t="s">
        <v>3623</v>
      </c>
    </row>
    <row r="700" spans="1:2">
      <c r="A700" t="s">
        <v>3622</v>
      </c>
      <c r="B700" t="s">
        <v>3623</v>
      </c>
    </row>
    <row r="701" spans="1:2">
      <c r="A701" t="s">
        <v>3622</v>
      </c>
      <c r="B701" t="s">
        <v>3623</v>
      </c>
    </row>
    <row r="702" spans="1:2">
      <c r="A702" t="s">
        <v>3624</v>
      </c>
      <c r="B702" t="s">
        <v>3625</v>
      </c>
    </row>
    <row r="703" spans="1:2">
      <c r="A703" t="s">
        <v>3624</v>
      </c>
      <c r="B703" t="s">
        <v>3625</v>
      </c>
    </row>
    <row r="704" spans="1:2">
      <c r="A704" t="s">
        <v>3624</v>
      </c>
      <c r="B704" t="s">
        <v>3625</v>
      </c>
    </row>
    <row r="705" spans="1:2">
      <c r="A705" t="s">
        <v>1697</v>
      </c>
      <c r="B705" t="s">
        <v>1698</v>
      </c>
    </row>
    <row r="706" spans="1:2">
      <c r="A706" t="s">
        <v>1765</v>
      </c>
      <c r="B706" t="s">
        <v>1766</v>
      </c>
    </row>
    <row r="707" spans="1:2">
      <c r="A707" t="s">
        <v>1767</v>
      </c>
      <c r="B707" t="s">
        <v>1768</v>
      </c>
    </row>
    <row r="708" spans="1:2">
      <c r="A708" t="s">
        <v>1398</v>
      </c>
      <c r="B708" t="s">
        <v>1399</v>
      </c>
    </row>
    <row r="709" spans="1:2">
      <c r="A709" t="s">
        <v>3626</v>
      </c>
      <c r="B709" t="s">
        <v>3627</v>
      </c>
    </row>
    <row r="710" spans="1:2">
      <c r="A710" t="s">
        <v>3626</v>
      </c>
      <c r="B710" t="s">
        <v>3627</v>
      </c>
    </row>
    <row r="711" spans="1:2">
      <c r="A711" t="s">
        <v>3626</v>
      </c>
      <c r="B711" t="s">
        <v>3627</v>
      </c>
    </row>
    <row r="712" spans="1:2">
      <c r="A712" t="s">
        <v>3628</v>
      </c>
      <c r="B712" t="s">
        <v>3629</v>
      </c>
    </row>
    <row r="713" spans="1:2">
      <c r="A713" t="s">
        <v>3628</v>
      </c>
      <c r="B713" t="s">
        <v>3629</v>
      </c>
    </row>
    <row r="714" spans="1:2">
      <c r="A714" t="s">
        <v>3628</v>
      </c>
      <c r="B714" t="s">
        <v>3629</v>
      </c>
    </row>
    <row r="715" spans="1:2">
      <c r="A715" t="s">
        <v>323</v>
      </c>
      <c r="B715" t="s">
        <v>194</v>
      </c>
    </row>
    <row r="716" spans="1:2">
      <c r="A716" t="s">
        <v>3630</v>
      </c>
      <c r="B716" t="s">
        <v>3631</v>
      </c>
    </row>
    <row r="717" spans="1:2">
      <c r="A717" t="s">
        <v>3630</v>
      </c>
      <c r="B717" t="s">
        <v>3631</v>
      </c>
    </row>
    <row r="718" spans="1:2">
      <c r="A718" t="s">
        <v>3630</v>
      </c>
      <c r="B718" t="s">
        <v>3631</v>
      </c>
    </row>
    <row r="719" spans="1:2">
      <c r="A719" t="s">
        <v>328</v>
      </c>
      <c r="B719" t="s">
        <v>329</v>
      </c>
    </row>
    <row r="720" spans="1:2">
      <c r="A720" t="s">
        <v>330</v>
      </c>
      <c r="B720" t="s">
        <v>331</v>
      </c>
    </row>
    <row r="721" spans="1:2">
      <c r="A721" t="s">
        <v>332</v>
      </c>
      <c r="B721" t="s">
        <v>331</v>
      </c>
    </row>
    <row r="722" spans="1:2">
      <c r="A722" t="s">
        <v>333</v>
      </c>
      <c r="B722" t="s">
        <v>331</v>
      </c>
    </row>
    <row r="723" spans="1:2">
      <c r="A723" t="s">
        <v>334</v>
      </c>
      <c r="B723" t="s">
        <v>335</v>
      </c>
    </row>
    <row r="724" spans="1:2">
      <c r="A724" t="s">
        <v>336</v>
      </c>
      <c r="B724" t="s">
        <v>337</v>
      </c>
    </row>
    <row r="725" spans="1:2">
      <c r="A725" t="s">
        <v>338</v>
      </c>
      <c r="B725" t="s">
        <v>339</v>
      </c>
    </row>
    <row r="726" spans="1:2">
      <c r="A726" t="s">
        <v>340</v>
      </c>
      <c r="B726" t="s">
        <v>341</v>
      </c>
    </row>
    <row r="727" spans="1:2">
      <c r="A727" t="s">
        <v>342</v>
      </c>
      <c r="B727" t="s">
        <v>339</v>
      </c>
    </row>
    <row r="728" spans="1:2">
      <c r="A728" t="s">
        <v>343</v>
      </c>
      <c r="B728" t="s">
        <v>339</v>
      </c>
    </row>
    <row r="729" spans="1:2">
      <c r="A729" t="s">
        <v>145</v>
      </c>
      <c r="B729" t="s">
        <v>344</v>
      </c>
    </row>
    <row r="730" spans="1:2">
      <c r="A730" t="s">
        <v>345</v>
      </c>
      <c r="B730" t="s">
        <v>346</v>
      </c>
    </row>
    <row r="731" spans="1:2">
      <c r="A731" t="s">
        <v>347</v>
      </c>
      <c r="B731" t="s">
        <v>348</v>
      </c>
    </row>
    <row r="732" spans="1:2">
      <c r="A732" t="s">
        <v>349</v>
      </c>
      <c r="B732" t="s">
        <v>350</v>
      </c>
    </row>
    <row r="733" spans="1:2">
      <c r="A733" t="s">
        <v>351</v>
      </c>
      <c r="B733" t="s">
        <v>352</v>
      </c>
    </row>
    <row r="734" spans="1:2">
      <c r="A734" t="s">
        <v>353</v>
      </c>
      <c r="B734" t="s">
        <v>354</v>
      </c>
    </row>
    <row r="735" spans="1:2">
      <c r="A735" t="s">
        <v>355</v>
      </c>
      <c r="B735" t="s">
        <v>356</v>
      </c>
    </row>
    <row r="736" spans="1:2">
      <c r="A736" t="s">
        <v>357</v>
      </c>
      <c r="B736" t="s">
        <v>358</v>
      </c>
    </row>
    <row r="737" spans="1:2">
      <c r="A737" t="s">
        <v>359</v>
      </c>
      <c r="B737" t="s">
        <v>360</v>
      </c>
    </row>
    <row r="738" spans="1:2">
      <c r="A738" t="s">
        <v>361</v>
      </c>
      <c r="B738" t="s">
        <v>362</v>
      </c>
    </row>
    <row r="739" spans="1:2">
      <c r="A739" t="s">
        <v>363</v>
      </c>
      <c r="B739" t="s">
        <v>364</v>
      </c>
    </row>
    <row r="740" spans="1:2">
      <c r="A740" t="s">
        <v>365</v>
      </c>
      <c r="B740" t="s">
        <v>366</v>
      </c>
    </row>
    <row r="741" spans="1:2">
      <c r="A741" t="s">
        <v>367</v>
      </c>
      <c r="B741" t="s">
        <v>368</v>
      </c>
    </row>
    <row r="742" spans="1:2">
      <c r="A742" t="s">
        <v>369</v>
      </c>
      <c r="B742" t="s">
        <v>370</v>
      </c>
    </row>
    <row r="743" spans="1:2">
      <c r="A743" t="s">
        <v>371</v>
      </c>
      <c r="B743" t="s">
        <v>372</v>
      </c>
    </row>
    <row r="744" spans="1:2">
      <c r="A744" t="s">
        <v>373</v>
      </c>
      <c r="B744" t="s">
        <v>374</v>
      </c>
    </row>
    <row r="745" spans="1:2">
      <c r="A745" t="s">
        <v>375</v>
      </c>
      <c r="B745" t="s">
        <v>376</v>
      </c>
    </row>
    <row r="746" spans="1:2">
      <c r="A746" t="s">
        <v>377</v>
      </c>
      <c r="B746" t="s">
        <v>378</v>
      </c>
    </row>
    <row r="747" spans="1:2">
      <c r="A747" t="s">
        <v>379</v>
      </c>
      <c r="B747" t="s">
        <v>380</v>
      </c>
    </row>
    <row r="748" spans="1:2">
      <c r="A748" t="s">
        <v>409</v>
      </c>
      <c r="B748" t="s">
        <v>410</v>
      </c>
    </row>
    <row r="749" spans="1:2">
      <c r="A749" t="s">
        <v>411</v>
      </c>
      <c r="B749" t="s">
        <v>412</v>
      </c>
    </row>
    <row r="750" spans="1:2">
      <c r="A750" t="s">
        <v>413</v>
      </c>
      <c r="B750" t="s">
        <v>414</v>
      </c>
    </row>
    <row r="751" spans="1:2">
      <c r="A751" t="s">
        <v>381</v>
      </c>
      <c r="B751" t="s">
        <v>382</v>
      </c>
    </row>
    <row r="752" spans="1:2">
      <c r="A752" t="s">
        <v>383</v>
      </c>
      <c r="B752" t="s">
        <v>331</v>
      </c>
    </row>
    <row r="753" spans="1:2">
      <c r="A753" t="s">
        <v>384</v>
      </c>
      <c r="B753" t="s">
        <v>385</v>
      </c>
    </row>
    <row r="754" spans="1:2">
      <c r="A754" t="s">
        <v>386</v>
      </c>
      <c r="B754" t="s">
        <v>387</v>
      </c>
    </row>
    <row r="755" spans="1:2">
      <c r="A755" t="s">
        <v>388</v>
      </c>
      <c r="B755" t="s">
        <v>389</v>
      </c>
    </row>
    <row r="756" spans="1:2">
      <c r="A756" t="s">
        <v>390</v>
      </c>
      <c r="B756" t="s">
        <v>391</v>
      </c>
    </row>
    <row r="757" spans="1:2">
      <c r="A757" t="s">
        <v>392</v>
      </c>
      <c r="B757" t="s">
        <v>393</v>
      </c>
    </row>
    <row r="758" spans="1:2">
      <c r="A758" t="s">
        <v>394</v>
      </c>
      <c r="B758" t="s">
        <v>395</v>
      </c>
    </row>
    <row r="759" spans="1:2">
      <c r="A759" t="s">
        <v>396</v>
      </c>
      <c r="B759" t="s">
        <v>397</v>
      </c>
    </row>
    <row r="760" spans="1:2">
      <c r="A760" t="s">
        <v>398</v>
      </c>
      <c r="B760" t="s">
        <v>399</v>
      </c>
    </row>
    <row r="761" spans="1:2">
      <c r="A761" t="s">
        <v>400</v>
      </c>
      <c r="B761" t="s">
        <v>401</v>
      </c>
    </row>
    <row r="762" spans="1:2">
      <c r="A762" t="s">
        <v>402</v>
      </c>
      <c r="B762" t="s">
        <v>395</v>
      </c>
    </row>
    <row r="763" spans="1:2">
      <c r="A763" t="s">
        <v>403</v>
      </c>
      <c r="B763" t="s">
        <v>404</v>
      </c>
    </row>
    <row r="764" spans="1:2">
      <c r="A764" t="s">
        <v>405</v>
      </c>
      <c r="B764" t="s">
        <v>406</v>
      </c>
    </row>
    <row r="765" spans="1:2">
      <c r="A765" t="s">
        <v>407</v>
      </c>
      <c r="B765" t="s">
        <v>406</v>
      </c>
    </row>
    <row r="766" spans="1:2">
      <c r="A766" t="s">
        <v>408</v>
      </c>
      <c r="B766" t="s">
        <v>331</v>
      </c>
    </row>
    <row r="767" spans="1:2">
      <c r="A767" t="s">
        <v>415</v>
      </c>
      <c r="B767" t="s">
        <v>416</v>
      </c>
    </row>
    <row r="768" spans="1:2">
      <c r="A768" t="s">
        <v>417</v>
      </c>
      <c r="B768" t="s">
        <v>418</v>
      </c>
    </row>
    <row r="769" spans="1:2">
      <c r="A769" t="s">
        <v>419</v>
      </c>
      <c r="B769" t="s">
        <v>420</v>
      </c>
    </row>
    <row r="770" spans="1:2">
      <c r="A770" t="s">
        <v>421</v>
      </c>
      <c r="B770" t="s">
        <v>420</v>
      </c>
    </row>
    <row r="771" spans="1:2">
      <c r="A771" t="s">
        <v>422</v>
      </c>
      <c r="B771" t="s">
        <v>420</v>
      </c>
    </row>
    <row r="772" spans="1:2">
      <c r="A772" t="s">
        <v>423</v>
      </c>
      <c r="B772" t="s">
        <v>424</v>
      </c>
    </row>
    <row r="773" spans="1:2">
      <c r="A773" t="s">
        <v>425</v>
      </c>
      <c r="B773" t="s">
        <v>424</v>
      </c>
    </row>
    <row r="774" spans="1:2">
      <c r="A774" t="s">
        <v>426</v>
      </c>
      <c r="B774" t="s">
        <v>424</v>
      </c>
    </row>
    <row r="775" spans="1:2">
      <c r="A775" t="s">
        <v>427</v>
      </c>
      <c r="B775" t="s">
        <v>428</v>
      </c>
    </row>
    <row r="776" spans="1:2">
      <c r="A776" t="s">
        <v>429</v>
      </c>
      <c r="B776" t="s">
        <v>430</v>
      </c>
    </row>
    <row r="777" spans="1:2">
      <c r="A777" t="s">
        <v>431</v>
      </c>
      <c r="B777" t="s">
        <v>432</v>
      </c>
    </row>
    <row r="778" spans="1:2">
      <c r="A778" t="s">
        <v>437</v>
      </c>
      <c r="B778" t="s">
        <v>438</v>
      </c>
    </row>
    <row r="779" spans="1:2">
      <c r="A779" t="s">
        <v>466</v>
      </c>
      <c r="B779" t="s">
        <v>467</v>
      </c>
    </row>
    <row r="780" spans="1:2">
      <c r="A780" t="s">
        <v>433</v>
      </c>
      <c r="B780" t="s">
        <v>434</v>
      </c>
    </row>
    <row r="781" spans="1:2">
      <c r="A781" t="s">
        <v>435</v>
      </c>
      <c r="B781" t="s">
        <v>436</v>
      </c>
    </row>
    <row r="782" spans="1:2">
      <c r="A782" t="s">
        <v>439</v>
      </c>
      <c r="B782" t="s">
        <v>440</v>
      </c>
    </row>
    <row r="783" spans="1:2">
      <c r="A783" t="s">
        <v>441</v>
      </c>
      <c r="B783" t="s">
        <v>440</v>
      </c>
    </row>
    <row r="784" spans="1:2">
      <c r="A784" t="s">
        <v>442</v>
      </c>
      <c r="B784" t="s">
        <v>443</v>
      </c>
    </row>
    <row r="785" spans="1:2">
      <c r="A785" t="s">
        <v>444</v>
      </c>
      <c r="B785" t="s">
        <v>443</v>
      </c>
    </row>
    <row r="786" spans="1:2">
      <c r="A786" t="s">
        <v>445</v>
      </c>
      <c r="B786" t="s">
        <v>446</v>
      </c>
    </row>
    <row r="787" spans="1:2">
      <c r="A787" t="s">
        <v>447</v>
      </c>
      <c r="B787" t="s">
        <v>446</v>
      </c>
    </row>
    <row r="788" spans="1:2">
      <c r="A788" t="s">
        <v>448</v>
      </c>
      <c r="B788" t="s">
        <v>449</v>
      </c>
    </row>
    <row r="789" spans="1:2">
      <c r="A789" t="s">
        <v>450</v>
      </c>
      <c r="B789" t="s">
        <v>451</v>
      </c>
    </row>
    <row r="790" spans="1:2">
      <c r="A790" t="s">
        <v>452</v>
      </c>
      <c r="B790" t="s">
        <v>453</v>
      </c>
    </row>
    <row r="791" spans="1:2">
      <c r="A791" t="s">
        <v>454</v>
      </c>
      <c r="B791" t="s">
        <v>455</v>
      </c>
    </row>
    <row r="792" spans="1:2">
      <c r="A792" t="s">
        <v>456</v>
      </c>
      <c r="B792" t="s">
        <v>457</v>
      </c>
    </row>
    <row r="793" spans="1:2">
      <c r="A793" t="s">
        <v>458</v>
      </c>
      <c r="B793" t="s">
        <v>457</v>
      </c>
    </row>
    <row r="794" spans="1:2">
      <c r="A794" t="s">
        <v>459</v>
      </c>
      <c r="B794" t="s">
        <v>460</v>
      </c>
    </row>
    <row r="795" spans="1:2">
      <c r="A795" t="s">
        <v>461</v>
      </c>
      <c r="B795" t="s">
        <v>462</v>
      </c>
    </row>
    <row r="796" spans="1:2">
      <c r="A796" t="s">
        <v>463</v>
      </c>
      <c r="B796" t="s">
        <v>462</v>
      </c>
    </row>
    <row r="797" spans="1:2">
      <c r="A797" t="s">
        <v>464</v>
      </c>
      <c r="B797" t="s">
        <v>462</v>
      </c>
    </row>
    <row r="798" spans="1:2">
      <c r="A798" t="s">
        <v>465</v>
      </c>
      <c r="B798" t="s">
        <v>462</v>
      </c>
    </row>
    <row r="799" spans="1:2">
      <c r="A799" t="s">
        <v>324</v>
      </c>
      <c r="B799" t="s">
        <v>325</v>
      </c>
    </row>
    <row r="800" spans="1:2">
      <c r="A800" t="s">
        <v>326</v>
      </c>
      <c r="B800" t="s">
        <v>327</v>
      </c>
    </row>
    <row r="801" spans="1:2">
      <c r="A801" t="s">
        <v>468</v>
      </c>
      <c r="B801" t="s">
        <v>469</v>
      </c>
    </row>
    <row r="802" spans="1:2">
      <c r="A802" t="s">
        <v>470</v>
      </c>
      <c r="B802" t="s">
        <v>471</v>
      </c>
    </row>
    <row r="803" spans="1:2">
      <c r="A803" t="s">
        <v>472</v>
      </c>
      <c r="B803" t="s">
        <v>473</v>
      </c>
    </row>
    <row r="804" spans="1:2">
      <c r="A804" t="s">
        <v>474</v>
      </c>
      <c r="B804" t="s">
        <v>473</v>
      </c>
    </row>
    <row r="805" spans="1:2">
      <c r="A805" t="s">
        <v>475</v>
      </c>
      <c r="B805" t="s">
        <v>476</v>
      </c>
    </row>
    <row r="806" spans="1:2">
      <c r="A806" t="s">
        <v>182</v>
      </c>
      <c r="B806" t="s">
        <v>477</v>
      </c>
    </row>
    <row r="807" spans="1:2">
      <c r="A807" t="s">
        <v>478</v>
      </c>
      <c r="B807" t="s">
        <v>479</v>
      </c>
    </row>
    <row r="808" spans="1:2">
      <c r="A808" t="s">
        <v>129</v>
      </c>
      <c r="B808" t="s">
        <v>477</v>
      </c>
    </row>
    <row r="809" spans="1:2">
      <c r="A809" t="s">
        <v>164</v>
      </c>
      <c r="B809" t="s">
        <v>480</v>
      </c>
    </row>
    <row r="810" spans="1:2">
      <c r="A810" t="s">
        <v>155</v>
      </c>
      <c r="B810" t="s">
        <v>481</v>
      </c>
    </row>
    <row r="811" spans="1:2">
      <c r="A811" t="s">
        <v>482</v>
      </c>
      <c r="B811" t="s">
        <v>479</v>
      </c>
    </row>
    <row r="812" spans="1:2">
      <c r="A812" t="s">
        <v>483</v>
      </c>
      <c r="B812" t="s">
        <v>484</v>
      </c>
    </row>
    <row r="813" spans="1:2">
      <c r="A813" t="s">
        <v>485</v>
      </c>
      <c r="B813" t="s">
        <v>486</v>
      </c>
    </row>
    <row r="814" spans="1:2">
      <c r="A814" t="s">
        <v>487</v>
      </c>
      <c r="B814" t="s">
        <v>488</v>
      </c>
    </row>
    <row r="815" spans="1:2">
      <c r="A815" t="s">
        <v>489</v>
      </c>
      <c r="B815" t="s">
        <v>488</v>
      </c>
    </row>
    <row r="816" spans="1:2">
      <c r="A816" t="s">
        <v>490</v>
      </c>
      <c r="B816" t="s">
        <v>488</v>
      </c>
    </row>
    <row r="817" spans="1:2">
      <c r="A817" t="s">
        <v>491</v>
      </c>
      <c r="B817" t="s">
        <v>492</v>
      </c>
    </row>
    <row r="818" spans="1:2">
      <c r="A818" t="s">
        <v>493</v>
      </c>
      <c r="B818" t="s">
        <v>494</v>
      </c>
    </row>
    <row r="819" spans="1:2">
      <c r="A819" t="s">
        <v>495</v>
      </c>
      <c r="B819" t="s">
        <v>496</v>
      </c>
    </row>
    <row r="820" spans="1:2">
      <c r="A820" t="s">
        <v>497</v>
      </c>
      <c r="B820" t="s">
        <v>498</v>
      </c>
    </row>
    <row r="821" spans="1:2">
      <c r="A821" t="s">
        <v>499</v>
      </c>
      <c r="B821" t="s">
        <v>498</v>
      </c>
    </row>
    <row r="822" spans="1:2">
      <c r="A822" t="s">
        <v>500</v>
      </c>
      <c r="B822" t="s">
        <v>501</v>
      </c>
    </row>
    <row r="823" spans="1:2">
      <c r="A823" t="s">
        <v>295</v>
      </c>
      <c r="B823" t="s">
        <v>502</v>
      </c>
    </row>
    <row r="824" spans="1:2">
      <c r="A824" t="s">
        <v>503</v>
      </c>
      <c r="B824" t="s">
        <v>504</v>
      </c>
    </row>
    <row r="825" spans="1:2">
      <c r="A825" t="s">
        <v>505</v>
      </c>
      <c r="B825" t="s">
        <v>506</v>
      </c>
    </row>
    <row r="826" spans="1:2">
      <c r="A826" t="s">
        <v>507</v>
      </c>
      <c r="B826" t="s">
        <v>508</v>
      </c>
    </row>
    <row r="827" spans="1:2">
      <c r="A827" t="s">
        <v>509</v>
      </c>
      <c r="B827" t="s">
        <v>510</v>
      </c>
    </row>
    <row r="828" spans="1:2">
      <c r="A828" t="s">
        <v>511</v>
      </c>
      <c r="B828" t="s">
        <v>512</v>
      </c>
    </row>
    <row r="829" spans="1:2">
      <c r="A829" t="s">
        <v>513</v>
      </c>
      <c r="B829" t="s">
        <v>512</v>
      </c>
    </row>
    <row r="830" spans="1:2">
      <c r="A830" t="s">
        <v>29</v>
      </c>
      <c r="B830" t="s">
        <v>514</v>
      </c>
    </row>
    <row r="831" spans="1:2">
      <c r="A831" t="s">
        <v>30</v>
      </c>
      <c r="B831" t="s">
        <v>514</v>
      </c>
    </row>
    <row r="832" spans="1:2">
      <c r="A832" t="s">
        <v>89</v>
      </c>
      <c r="B832" t="s">
        <v>514</v>
      </c>
    </row>
    <row r="833" spans="1:2">
      <c r="A833" t="s">
        <v>31</v>
      </c>
      <c r="B833" t="s">
        <v>514</v>
      </c>
    </row>
    <row r="834" spans="1:2">
      <c r="A834" t="s">
        <v>173</v>
      </c>
      <c r="B834" t="s">
        <v>515</v>
      </c>
    </row>
    <row r="835" spans="1:2">
      <c r="A835" t="s">
        <v>516</v>
      </c>
      <c r="B835" t="s">
        <v>517</v>
      </c>
    </row>
    <row r="836" spans="1:2">
      <c r="A836" t="s">
        <v>518</v>
      </c>
      <c r="B836" t="s">
        <v>519</v>
      </c>
    </row>
    <row r="837" spans="1:2">
      <c r="A837" t="s">
        <v>520</v>
      </c>
      <c r="B837" t="s">
        <v>521</v>
      </c>
    </row>
    <row r="838" spans="1:2">
      <c r="A838" t="s">
        <v>0</v>
      </c>
      <c r="B838" t="s">
        <v>522</v>
      </c>
    </row>
    <row r="839" spans="1:2">
      <c r="A839" t="s">
        <v>523</v>
      </c>
      <c r="B839" t="s">
        <v>524</v>
      </c>
    </row>
    <row r="840" spans="1:2">
      <c r="A840" t="s">
        <v>1</v>
      </c>
      <c r="B840" t="s">
        <v>525</v>
      </c>
    </row>
    <row r="841" spans="1:2">
      <c r="A841" t="s">
        <v>526</v>
      </c>
      <c r="B841" t="s">
        <v>527</v>
      </c>
    </row>
    <row r="842" spans="1:2">
      <c r="A842" t="s">
        <v>528</v>
      </c>
      <c r="B842" t="s">
        <v>529</v>
      </c>
    </row>
    <row r="843" spans="1:2">
      <c r="A843" t="s">
        <v>530</v>
      </c>
      <c r="B843" t="s">
        <v>531</v>
      </c>
    </row>
    <row r="844" spans="1:2">
      <c r="A844" t="s">
        <v>532</v>
      </c>
      <c r="B844" t="s">
        <v>533</v>
      </c>
    </row>
    <row r="845" spans="1:2">
      <c r="A845" t="s">
        <v>534</v>
      </c>
      <c r="B845" t="s">
        <v>535</v>
      </c>
    </row>
    <row r="846" spans="1:2">
      <c r="A846" t="s">
        <v>536</v>
      </c>
      <c r="B846" t="s">
        <v>537</v>
      </c>
    </row>
    <row r="847" spans="1:2">
      <c r="A847" t="s">
        <v>538</v>
      </c>
      <c r="B847" t="s">
        <v>539</v>
      </c>
    </row>
    <row r="848" spans="1:2">
      <c r="A848" t="s">
        <v>2</v>
      </c>
      <c r="B848" t="s">
        <v>540</v>
      </c>
    </row>
    <row r="849" spans="1:2">
      <c r="A849" t="s">
        <v>119</v>
      </c>
      <c r="B849" t="s">
        <v>541</v>
      </c>
    </row>
    <row r="850" spans="1:2">
      <c r="A850" t="s">
        <v>542</v>
      </c>
      <c r="B850" t="s">
        <v>543</v>
      </c>
    </row>
    <row r="851" spans="1:2">
      <c r="A851" t="s">
        <v>32</v>
      </c>
      <c r="B851" t="s">
        <v>544</v>
      </c>
    </row>
    <row r="852" spans="1:2">
      <c r="A852" t="s">
        <v>545</v>
      </c>
      <c r="B852" t="s">
        <v>546</v>
      </c>
    </row>
    <row r="853" spans="1:2">
      <c r="A853" t="s">
        <v>146</v>
      </c>
      <c r="B853" t="s">
        <v>547</v>
      </c>
    </row>
    <row r="854" spans="1:2">
      <c r="A854" t="s">
        <v>7</v>
      </c>
      <c r="B854" t="s">
        <v>548</v>
      </c>
    </row>
    <row r="855" spans="1:2">
      <c r="A855" t="s">
        <v>55</v>
      </c>
      <c r="B855" t="s">
        <v>541</v>
      </c>
    </row>
    <row r="856" spans="1:2">
      <c r="A856" t="s">
        <v>549</v>
      </c>
      <c r="B856" t="s">
        <v>550</v>
      </c>
    </row>
    <row r="857" spans="1:2">
      <c r="A857" t="s">
        <v>33</v>
      </c>
      <c r="B857" t="s">
        <v>541</v>
      </c>
    </row>
    <row r="858" spans="1:2">
      <c r="A858" t="s">
        <v>133</v>
      </c>
      <c r="B858" t="s">
        <v>551</v>
      </c>
    </row>
    <row r="859" spans="1:2">
      <c r="A859" t="s">
        <v>552</v>
      </c>
      <c r="B859" t="s">
        <v>553</v>
      </c>
    </row>
    <row r="860" spans="1:2">
      <c r="A860" t="s">
        <v>554</v>
      </c>
      <c r="B860" t="s">
        <v>553</v>
      </c>
    </row>
    <row r="861" spans="1:2">
      <c r="A861" t="s">
        <v>555</v>
      </c>
      <c r="B861" t="s">
        <v>551</v>
      </c>
    </row>
    <row r="862" spans="1:2">
      <c r="A862" t="s">
        <v>223</v>
      </c>
      <c r="B862" t="s">
        <v>3916</v>
      </c>
    </row>
    <row r="863" spans="1:2">
      <c r="A863" t="s">
        <v>556</v>
      </c>
      <c r="B863" t="s">
        <v>557</v>
      </c>
    </row>
    <row r="864" spans="1:2">
      <c r="A864" t="s">
        <v>558</v>
      </c>
      <c r="B864" t="s">
        <v>559</v>
      </c>
    </row>
    <row r="865" spans="1:2">
      <c r="A865" t="s">
        <v>560</v>
      </c>
      <c r="B865" t="s">
        <v>561</v>
      </c>
    </row>
    <row r="866" spans="1:2">
      <c r="A866" t="s">
        <v>562</v>
      </c>
      <c r="B866" t="s">
        <v>561</v>
      </c>
    </row>
    <row r="867" spans="1:2">
      <c r="A867" t="s">
        <v>563</v>
      </c>
      <c r="B867" t="s">
        <v>564</v>
      </c>
    </row>
    <row r="868" spans="1:2">
      <c r="A868" t="s">
        <v>565</v>
      </c>
      <c r="B868" t="s">
        <v>566</v>
      </c>
    </row>
    <row r="869" spans="1:2">
      <c r="A869" t="s">
        <v>567</v>
      </c>
      <c r="B869" t="s">
        <v>568</v>
      </c>
    </row>
    <row r="870" spans="1:2">
      <c r="A870" t="s">
        <v>130</v>
      </c>
      <c r="B870" t="s">
        <v>569</v>
      </c>
    </row>
    <row r="871" spans="1:2">
      <c r="A871" t="s">
        <v>156</v>
      </c>
      <c r="B871" t="s">
        <v>570</v>
      </c>
    </row>
    <row r="872" spans="1:2">
      <c r="A872" t="s">
        <v>8</v>
      </c>
      <c r="B872" t="s">
        <v>571</v>
      </c>
    </row>
    <row r="873" spans="1:2">
      <c r="A873" t="s">
        <v>572</v>
      </c>
      <c r="B873" t="s">
        <v>573</v>
      </c>
    </row>
    <row r="874" spans="1:2">
      <c r="A874" t="s">
        <v>574</v>
      </c>
      <c r="B874" t="s">
        <v>575</v>
      </c>
    </row>
    <row r="875" spans="1:2">
      <c r="A875" t="s">
        <v>165</v>
      </c>
      <c r="B875" t="s">
        <v>576</v>
      </c>
    </row>
    <row r="876" spans="1:2">
      <c r="A876" t="s">
        <v>9</v>
      </c>
      <c r="B876" t="s">
        <v>569</v>
      </c>
    </row>
    <row r="877" spans="1:2">
      <c r="A877" t="s">
        <v>577</v>
      </c>
      <c r="B877" t="s">
        <v>570</v>
      </c>
    </row>
    <row r="878" spans="1:2">
      <c r="A878" t="s">
        <v>578</v>
      </c>
      <c r="B878" t="s">
        <v>579</v>
      </c>
    </row>
    <row r="879" spans="1:2">
      <c r="A879" t="s">
        <v>580</v>
      </c>
      <c r="B879" t="s">
        <v>581</v>
      </c>
    </row>
    <row r="880" spans="1:2">
      <c r="A880" t="s">
        <v>582</v>
      </c>
      <c r="B880" t="s">
        <v>583</v>
      </c>
    </row>
    <row r="881" spans="1:2">
      <c r="A881" t="s">
        <v>584</v>
      </c>
      <c r="B881" t="s">
        <v>585</v>
      </c>
    </row>
    <row r="882" spans="1:2">
      <c r="A882" t="s">
        <v>586</v>
      </c>
      <c r="B882" t="s">
        <v>587</v>
      </c>
    </row>
    <row r="883" spans="1:2">
      <c r="A883" t="s">
        <v>588</v>
      </c>
      <c r="B883" t="s">
        <v>589</v>
      </c>
    </row>
    <row r="884" spans="1:2">
      <c r="A884" t="s">
        <v>590</v>
      </c>
      <c r="B884" t="s">
        <v>591</v>
      </c>
    </row>
    <row r="885" spans="1:2">
      <c r="A885" t="s">
        <v>594</v>
      </c>
      <c r="B885" t="s">
        <v>595</v>
      </c>
    </row>
    <row r="886" spans="1:2">
      <c r="A886" t="s">
        <v>596</v>
      </c>
      <c r="B886" t="s">
        <v>597</v>
      </c>
    </row>
    <row r="887" spans="1:2">
      <c r="A887" t="s">
        <v>598</v>
      </c>
      <c r="B887" t="s">
        <v>599</v>
      </c>
    </row>
    <row r="888" spans="1:2">
      <c r="A888" t="s">
        <v>58</v>
      </c>
      <c r="B888" t="s">
        <v>600</v>
      </c>
    </row>
    <row r="889" spans="1:2">
      <c r="A889" t="s">
        <v>601</v>
      </c>
      <c r="B889" t="s">
        <v>602</v>
      </c>
    </row>
    <row r="890" spans="1:2">
      <c r="A890" t="s">
        <v>603</v>
      </c>
      <c r="B890" t="s">
        <v>604</v>
      </c>
    </row>
    <row r="891" spans="1:2">
      <c r="A891" t="s">
        <v>605</v>
      </c>
      <c r="B891" t="s">
        <v>606</v>
      </c>
    </row>
    <row r="892" spans="1:2">
      <c r="A892" t="s">
        <v>607</v>
      </c>
      <c r="B892" t="s">
        <v>608</v>
      </c>
    </row>
    <row r="893" spans="1:2">
      <c r="A893" t="s">
        <v>609</v>
      </c>
      <c r="B893" t="s">
        <v>610</v>
      </c>
    </row>
    <row r="894" spans="1:2">
      <c r="A894" t="s">
        <v>611</v>
      </c>
      <c r="B894" t="s">
        <v>612</v>
      </c>
    </row>
    <row r="895" spans="1:2">
      <c r="A895" t="s">
        <v>613</v>
      </c>
      <c r="B895" t="s">
        <v>604</v>
      </c>
    </row>
    <row r="896" spans="1:2">
      <c r="A896" t="s">
        <v>614</v>
      </c>
      <c r="B896" t="s">
        <v>615</v>
      </c>
    </row>
    <row r="897" spans="1:2">
      <c r="A897" t="s">
        <v>616</v>
      </c>
      <c r="B897" t="s">
        <v>617</v>
      </c>
    </row>
    <row r="898" spans="1:2">
      <c r="A898" t="s">
        <v>618</v>
      </c>
      <c r="B898" t="s">
        <v>619</v>
      </c>
    </row>
    <row r="899" spans="1:2">
      <c r="A899" t="s">
        <v>620</v>
      </c>
      <c r="B899" t="s">
        <v>621</v>
      </c>
    </row>
    <row r="900" spans="1:2">
      <c r="A900" t="s">
        <v>622</v>
      </c>
      <c r="B900" t="s">
        <v>623</v>
      </c>
    </row>
    <row r="901" spans="1:2">
      <c r="A901" t="s">
        <v>624</v>
      </c>
      <c r="B901" t="s">
        <v>625</v>
      </c>
    </row>
    <row r="902" spans="1:2">
      <c r="A902" t="s">
        <v>626</v>
      </c>
      <c r="B902" t="s">
        <v>627</v>
      </c>
    </row>
    <row r="903" spans="1:2">
      <c r="A903" t="s">
        <v>628</v>
      </c>
      <c r="B903" t="s">
        <v>629</v>
      </c>
    </row>
    <row r="904" spans="1:2">
      <c r="A904" t="s">
        <v>630</v>
      </c>
      <c r="B904" t="s">
        <v>631</v>
      </c>
    </row>
    <row r="905" spans="1:2">
      <c r="A905" t="s">
        <v>632</v>
      </c>
      <c r="B905" t="s">
        <v>633</v>
      </c>
    </row>
    <row r="906" spans="1:2">
      <c r="A906" t="s">
        <v>634</v>
      </c>
      <c r="B906" t="s">
        <v>635</v>
      </c>
    </row>
    <row r="907" spans="1:2">
      <c r="A907" t="s">
        <v>636</v>
      </c>
      <c r="B907" t="s">
        <v>637</v>
      </c>
    </row>
    <row r="908" spans="1:2">
      <c r="A908" t="s">
        <v>638</v>
      </c>
      <c r="B908" t="s">
        <v>639</v>
      </c>
    </row>
    <row r="909" spans="1:2">
      <c r="A909" t="s">
        <v>158</v>
      </c>
      <c r="B909" t="s">
        <v>640</v>
      </c>
    </row>
    <row r="910" spans="1:2">
      <c r="A910" t="s">
        <v>641</v>
      </c>
      <c r="B910" t="s">
        <v>633</v>
      </c>
    </row>
    <row r="911" spans="1:2">
      <c r="A911" t="s">
        <v>642</v>
      </c>
      <c r="B911" t="s">
        <v>643</v>
      </c>
    </row>
    <row r="912" spans="1:2">
      <c r="A912" t="s">
        <v>184</v>
      </c>
      <c r="B912" t="s">
        <v>644</v>
      </c>
    </row>
    <row r="913" spans="1:2">
      <c r="A913" t="s">
        <v>181</v>
      </c>
      <c r="B913" t="s">
        <v>645</v>
      </c>
    </row>
    <row r="914" spans="1:2">
      <c r="A914" t="s">
        <v>646</v>
      </c>
      <c r="B914" t="s">
        <v>647</v>
      </c>
    </row>
    <row r="915" spans="1:2">
      <c r="A915" t="s">
        <v>168</v>
      </c>
      <c r="B915" t="s">
        <v>648</v>
      </c>
    </row>
    <row r="916" spans="1:2">
      <c r="A916" t="s">
        <v>175</v>
      </c>
      <c r="B916" t="s">
        <v>649</v>
      </c>
    </row>
    <row r="917" spans="1:2">
      <c r="A917" t="s">
        <v>134</v>
      </c>
      <c r="B917" t="s">
        <v>650</v>
      </c>
    </row>
    <row r="918" spans="1:2">
      <c r="A918" t="s">
        <v>166</v>
      </c>
      <c r="B918" t="s">
        <v>648</v>
      </c>
    </row>
    <row r="919" spans="1:2">
      <c r="A919" t="s">
        <v>104</v>
      </c>
      <c r="B919" t="s">
        <v>656</v>
      </c>
    </row>
    <row r="920" spans="1:2">
      <c r="A920" t="s">
        <v>657</v>
      </c>
      <c r="B920" t="s">
        <v>658</v>
      </c>
    </row>
    <row r="921" spans="1:2">
      <c r="A921" t="s">
        <v>659</v>
      </c>
      <c r="B921" t="s">
        <v>660</v>
      </c>
    </row>
    <row r="922" spans="1:2">
      <c r="A922" t="s">
        <v>661</v>
      </c>
      <c r="B922" t="s">
        <v>662</v>
      </c>
    </row>
    <row r="923" spans="1:2">
      <c r="A923" t="s">
        <v>663</v>
      </c>
      <c r="B923" t="s">
        <v>664</v>
      </c>
    </row>
    <row r="924" spans="1:2">
      <c r="A924" t="s">
        <v>665</v>
      </c>
      <c r="B924" t="s">
        <v>666</v>
      </c>
    </row>
    <row r="925" spans="1:2">
      <c r="A925" t="s">
        <v>667</v>
      </c>
      <c r="B925" t="s">
        <v>668</v>
      </c>
    </row>
    <row r="926" spans="1:2">
      <c r="A926" t="s">
        <v>669</v>
      </c>
      <c r="B926" t="s">
        <v>670</v>
      </c>
    </row>
    <row r="927" spans="1:2">
      <c r="A927" t="s">
        <v>671</v>
      </c>
      <c r="B927" t="s">
        <v>672</v>
      </c>
    </row>
    <row r="928" spans="1:2">
      <c r="A928" t="s">
        <v>673</v>
      </c>
      <c r="B928" t="s">
        <v>674</v>
      </c>
    </row>
    <row r="929" spans="1:2">
      <c r="A929" t="s">
        <v>675</v>
      </c>
      <c r="B929" t="s">
        <v>676</v>
      </c>
    </row>
    <row r="930" spans="1:2">
      <c r="A930" t="s">
        <v>677</v>
      </c>
      <c r="B930" t="s">
        <v>676</v>
      </c>
    </row>
    <row r="931" spans="1:2">
      <c r="A931" t="s">
        <v>103</v>
      </c>
      <c r="B931" t="s">
        <v>678</v>
      </c>
    </row>
    <row r="932" spans="1:2">
      <c r="A932" t="s">
        <v>679</v>
      </c>
      <c r="B932" t="s">
        <v>680</v>
      </c>
    </row>
    <row r="933" spans="1:2">
      <c r="A933" t="s">
        <v>681</v>
      </c>
      <c r="B933" t="s">
        <v>682</v>
      </c>
    </row>
    <row r="934" spans="1:2">
      <c r="A934" t="s">
        <v>683</v>
      </c>
      <c r="B934" t="s">
        <v>684</v>
      </c>
    </row>
    <row r="935" spans="1:2">
      <c r="A935" t="s">
        <v>685</v>
      </c>
      <c r="B935" t="s">
        <v>686</v>
      </c>
    </row>
    <row r="936" spans="1:2">
      <c r="A936" t="s">
        <v>687</v>
      </c>
      <c r="B936" t="s">
        <v>688</v>
      </c>
    </row>
    <row r="937" spans="1:2">
      <c r="A937" t="s">
        <v>689</v>
      </c>
      <c r="B937" t="s">
        <v>690</v>
      </c>
    </row>
    <row r="938" spans="1:2">
      <c r="A938" t="s">
        <v>126</v>
      </c>
      <c r="B938" t="s">
        <v>691</v>
      </c>
    </row>
    <row r="939" spans="1:2">
      <c r="A939" t="s">
        <v>692</v>
      </c>
      <c r="B939" t="s">
        <v>693</v>
      </c>
    </row>
    <row r="940" spans="1:2">
      <c r="A940" t="s">
        <v>694</v>
      </c>
      <c r="B940" t="s">
        <v>695</v>
      </c>
    </row>
    <row r="941" spans="1:2">
      <c r="A941" t="s">
        <v>696</v>
      </c>
      <c r="B941" t="s">
        <v>697</v>
      </c>
    </row>
    <row r="942" spans="1:2">
      <c r="A942" t="s">
        <v>71</v>
      </c>
      <c r="B942" t="s">
        <v>698</v>
      </c>
    </row>
    <row r="943" spans="1:2">
      <c r="A943" t="s">
        <v>699</v>
      </c>
      <c r="B943" t="s">
        <v>700</v>
      </c>
    </row>
    <row r="944" spans="1:2">
      <c r="A944" t="s">
        <v>701</v>
      </c>
      <c r="B944" t="s">
        <v>702</v>
      </c>
    </row>
    <row r="945" spans="1:2">
      <c r="A945" t="s">
        <v>100</v>
      </c>
      <c r="B945" t="s">
        <v>703</v>
      </c>
    </row>
    <row r="946" spans="1:2">
      <c r="A946" t="s">
        <v>163</v>
      </c>
      <c r="B946" t="s">
        <v>704</v>
      </c>
    </row>
    <row r="947" spans="1:2">
      <c r="A947" t="s">
        <v>705</v>
      </c>
      <c r="B947" t="s">
        <v>706</v>
      </c>
    </row>
    <row r="948" spans="1:2">
      <c r="A948" t="s">
        <v>707</v>
      </c>
      <c r="B948" t="s">
        <v>708</v>
      </c>
    </row>
    <row r="949" spans="1:2">
      <c r="A949" t="s">
        <v>709</v>
      </c>
      <c r="B949" t="s">
        <v>710</v>
      </c>
    </row>
    <row r="950" spans="1:2">
      <c r="A950" t="s">
        <v>711</v>
      </c>
      <c r="B950" t="s">
        <v>712</v>
      </c>
    </row>
    <row r="951" spans="1:2">
      <c r="A951" t="s">
        <v>72</v>
      </c>
      <c r="B951" t="s">
        <v>713</v>
      </c>
    </row>
    <row r="952" spans="1:2">
      <c r="A952" t="s">
        <v>714</v>
      </c>
      <c r="B952" t="s">
        <v>715</v>
      </c>
    </row>
    <row r="953" spans="1:2">
      <c r="A953" t="s">
        <v>716</v>
      </c>
      <c r="B953" t="s">
        <v>717</v>
      </c>
    </row>
    <row r="954" spans="1:2">
      <c r="A954" t="s">
        <v>154</v>
      </c>
      <c r="B954" t="s">
        <v>718</v>
      </c>
    </row>
    <row r="955" spans="1:2">
      <c r="A955" t="s">
        <v>719</v>
      </c>
      <c r="B955" t="s">
        <v>720</v>
      </c>
    </row>
    <row r="956" spans="1:2">
      <c r="A956" t="s">
        <v>721</v>
      </c>
      <c r="B956" t="s">
        <v>722</v>
      </c>
    </row>
    <row r="957" spans="1:2">
      <c r="A957" t="s">
        <v>723</v>
      </c>
      <c r="B957" t="s">
        <v>724</v>
      </c>
    </row>
    <row r="958" spans="1:2">
      <c r="A958" t="s">
        <v>725</v>
      </c>
      <c r="B958" t="s">
        <v>726</v>
      </c>
    </row>
    <row r="959" spans="1:2">
      <c r="A959" t="s">
        <v>727</v>
      </c>
      <c r="B959" t="s">
        <v>728</v>
      </c>
    </row>
    <row r="960" spans="1:2">
      <c r="A960" t="s">
        <v>731</v>
      </c>
      <c r="B960" t="s">
        <v>732</v>
      </c>
    </row>
    <row r="961" spans="1:2">
      <c r="A961" t="s">
        <v>733</v>
      </c>
      <c r="B961" t="s">
        <v>734</v>
      </c>
    </row>
    <row r="962" spans="1:2">
      <c r="A962" t="s">
        <v>735</v>
      </c>
      <c r="B962" t="s">
        <v>736</v>
      </c>
    </row>
    <row r="963" spans="1:2">
      <c r="A963" t="s">
        <v>737</v>
      </c>
      <c r="B963" t="s">
        <v>738</v>
      </c>
    </row>
    <row r="964" spans="1:2">
      <c r="A964" t="s">
        <v>739</v>
      </c>
      <c r="B964" t="s">
        <v>740</v>
      </c>
    </row>
    <row r="965" spans="1:2">
      <c r="A965" t="s">
        <v>741</v>
      </c>
      <c r="B965" t="s">
        <v>742</v>
      </c>
    </row>
    <row r="966" spans="1:2">
      <c r="A966" t="s">
        <v>743</v>
      </c>
      <c r="B966" t="s">
        <v>744</v>
      </c>
    </row>
    <row r="967" spans="1:2">
      <c r="A967" t="s">
        <v>107</v>
      </c>
      <c r="B967" t="s">
        <v>745</v>
      </c>
    </row>
    <row r="968" spans="1:2">
      <c r="A968" t="s">
        <v>746</v>
      </c>
      <c r="B968" t="s">
        <v>747</v>
      </c>
    </row>
    <row r="969" spans="1:2">
      <c r="A969" t="s">
        <v>748</v>
      </c>
      <c r="B969" t="s">
        <v>749</v>
      </c>
    </row>
    <row r="970" spans="1:2">
      <c r="A970" t="s">
        <v>750</v>
      </c>
      <c r="B970" t="s">
        <v>751</v>
      </c>
    </row>
    <row r="971" spans="1:2">
      <c r="A971" t="s">
        <v>752</v>
      </c>
      <c r="B971" t="s">
        <v>753</v>
      </c>
    </row>
    <row r="972" spans="1:2">
      <c r="A972" t="s">
        <v>754</v>
      </c>
      <c r="B972" t="s">
        <v>755</v>
      </c>
    </row>
    <row r="973" spans="1:2">
      <c r="A973" t="s">
        <v>756</v>
      </c>
      <c r="B973" t="s">
        <v>757</v>
      </c>
    </row>
    <row r="974" spans="1:2">
      <c r="A974" t="s">
        <v>758</v>
      </c>
      <c r="B974" t="s">
        <v>759</v>
      </c>
    </row>
    <row r="975" spans="1:2">
      <c r="A975" t="s">
        <v>760</v>
      </c>
      <c r="B975" t="s">
        <v>761</v>
      </c>
    </row>
    <row r="976" spans="1:2">
      <c r="A976" t="s">
        <v>762</v>
      </c>
      <c r="B976" t="s">
        <v>763</v>
      </c>
    </row>
    <row r="977" spans="1:2">
      <c r="A977" t="s">
        <v>764</v>
      </c>
      <c r="B977" t="s">
        <v>765</v>
      </c>
    </row>
    <row r="978" spans="1:2">
      <c r="A978" t="s">
        <v>766</v>
      </c>
      <c r="B978" t="s">
        <v>767</v>
      </c>
    </row>
    <row r="979" spans="1:2">
      <c r="A979" t="s">
        <v>768</v>
      </c>
      <c r="B979" t="s">
        <v>769</v>
      </c>
    </row>
    <row r="980" spans="1:2">
      <c r="A980" t="s">
        <v>135</v>
      </c>
      <c r="B980" t="s">
        <v>770</v>
      </c>
    </row>
    <row r="981" spans="1:2">
      <c r="A981" t="s">
        <v>771</v>
      </c>
      <c r="B981" t="s">
        <v>772</v>
      </c>
    </row>
    <row r="982" spans="1:2">
      <c r="A982" t="s">
        <v>773</v>
      </c>
      <c r="B982" t="s">
        <v>774</v>
      </c>
    </row>
    <row r="983" spans="1:2">
      <c r="A983" t="s">
        <v>113</v>
      </c>
      <c r="B983" t="s">
        <v>775</v>
      </c>
    </row>
    <row r="984" spans="1:2">
      <c r="A984" t="s">
        <v>776</v>
      </c>
      <c r="B984" t="s">
        <v>777</v>
      </c>
    </row>
    <row r="985" spans="1:2">
      <c r="A985" t="s">
        <v>62</v>
      </c>
      <c r="B985" t="s">
        <v>774</v>
      </c>
    </row>
    <row r="986" spans="1:2">
      <c r="A986" t="s">
        <v>778</v>
      </c>
      <c r="B986" t="s">
        <v>779</v>
      </c>
    </row>
    <row r="987" spans="1:2">
      <c r="A987" t="s">
        <v>780</v>
      </c>
      <c r="B987" t="s">
        <v>781</v>
      </c>
    </row>
    <row r="988" spans="1:2">
      <c r="A988" t="s">
        <v>185</v>
      </c>
      <c r="B988" t="s">
        <v>782</v>
      </c>
    </row>
    <row r="989" spans="1:2">
      <c r="A989" t="s">
        <v>236</v>
      </c>
      <c r="B989" t="s">
        <v>782</v>
      </c>
    </row>
    <row r="990" spans="1:2">
      <c r="A990" t="s">
        <v>90</v>
      </c>
      <c r="B990" t="s">
        <v>783</v>
      </c>
    </row>
    <row r="991" spans="1:2">
      <c r="A991" t="s">
        <v>3884</v>
      </c>
      <c r="B991" t="s">
        <v>3918</v>
      </c>
    </row>
    <row r="992" spans="1:2">
      <c r="A992" t="s">
        <v>784</v>
      </c>
      <c r="B992" t="s">
        <v>785</v>
      </c>
    </row>
    <row r="993" spans="1:2">
      <c r="A993" t="s">
        <v>786</v>
      </c>
      <c r="B993" t="s">
        <v>787</v>
      </c>
    </row>
    <row r="994" spans="1:2">
      <c r="A994" t="s">
        <v>788</v>
      </c>
      <c r="B994" t="s">
        <v>789</v>
      </c>
    </row>
    <row r="995" spans="1:2">
      <c r="A995" t="s">
        <v>790</v>
      </c>
      <c r="B995" t="s">
        <v>791</v>
      </c>
    </row>
    <row r="996" spans="1:2">
      <c r="A996" t="s">
        <v>792</v>
      </c>
      <c r="B996" t="s">
        <v>793</v>
      </c>
    </row>
    <row r="997" spans="1:2">
      <c r="A997" t="s">
        <v>794</v>
      </c>
      <c r="B997" t="s">
        <v>795</v>
      </c>
    </row>
    <row r="998" spans="1:2">
      <c r="A998" t="s">
        <v>796</v>
      </c>
      <c r="B998" t="s">
        <v>797</v>
      </c>
    </row>
    <row r="999" spans="1:2">
      <c r="A999" t="s">
        <v>798</v>
      </c>
      <c r="B999" t="s">
        <v>799</v>
      </c>
    </row>
    <row r="1000" spans="1:2">
      <c r="A1000" t="s">
        <v>800</v>
      </c>
      <c r="B1000" t="s">
        <v>801</v>
      </c>
    </row>
    <row r="1001" spans="1:2">
      <c r="A1001" t="s">
        <v>802</v>
      </c>
      <c r="B1001" t="s">
        <v>803</v>
      </c>
    </row>
    <row r="1002" spans="1:2">
      <c r="A1002" t="s">
        <v>804</v>
      </c>
      <c r="B1002" t="s">
        <v>805</v>
      </c>
    </row>
    <row r="1003" spans="1:2">
      <c r="A1003" t="s">
        <v>806</v>
      </c>
      <c r="B1003" t="s">
        <v>807</v>
      </c>
    </row>
    <row r="1004" spans="1:2">
      <c r="A1004" t="s">
        <v>808</v>
      </c>
      <c r="B1004" t="s">
        <v>809</v>
      </c>
    </row>
    <row r="1005" spans="1:2">
      <c r="A1005" t="s">
        <v>810</v>
      </c>
      <c r="B1005" t="s">
        <v>811</v>
      </c>
    </row>
    <row r="1006" spans="1:2">
      <c r="A1006" t="s">
        <v>812</v>
      </c>
      <c r="B1006" t="s">
        <v>813</v>
      </c>
    </row>
    <row r="1007" spans="1:2">
      <c r="A1007" t="s">
        <v>109</v>
      </c>
      <c r="B1007" t="s">
        <v>814</v>
      </c>
    </row>
    <row r="1008" spans="1:2">
      <c r="A1008" t="s">
        <v>815</v>
      </c>
      <c r="B1008" t="s">
        <v>816</v>
      </c>
    </row>
    <row r="1009" spans="1:2">
      <c r="A1009" t="s">
        <v>817</v>
      </c>
      <c r="B1009" t="s">
        <v>818</v>
      </c>
    </row>
    <row r="1010" spans="1:2">
      <c r="A1010" t="s">
        <v>110</v>
      </c>
      <c r="B1010" t="s">
        <v>819</v>
      </c>
    </row>
    <row r="1011" spans="1:2">
      <c r="A1011" t="s">
        <v>820</v>
      </c>
      <c r="B1011" t="s">
        <v>821</v>
      </c>
    </row>
    <row r="1012" spans="1:2">
      <c r="A1012" t="s">
        <v>822</v>
      </c>
      <c r="B1012" t="s">
        <v>823</v>
      </c>
    </row>
    <row r="1013" spans="1:2">
      <c r="A1013" t="s">
        <v>824</v>
      </c>
      <c r="B1013" t="s">
        <v>825</v>
      </c>
    </row>
    <row r="1014" spans="1:2">
      <c r="A1014" t="s">
        <v>826</v>
      </c>
      <c r="B1014" t="s">
        <v>827</v>
      </c>
    </row>
    <row r="1015" spans="1:2">
      <c r="A1015" t="s">
        <v>828</v>
      </c>
      <c r="B1015" t="s">
        <v>829</v>
      </c>
    </row>
    <row r="1016" spans="1:2">
      <c r="A1016" t="s">
        <v>830</v>
      </c>
      <c r="B1016" t="s">
        <v>831</v>
      </c>
    </row>
    <row r="1017" spans="1:2">
      <c r="A1017" t="s">
        <v>832</v>
      </c>
      <c r="B1017" t="s">
        <v>833</v>
      </c>
    </row>
    <row r="1018" spans="1:2">
      <c r="A1018" t="s">
        <v>834</v>
      </c>
      <c r="B1018" t="s">
        <v>835</v>
      </c>
    </row>
    <row r="1019" spans="1:2">
      <c r="A1019" t="s">
        <v>836</v>
      </c>
      <c r="B1019" t="s">
        <v>837</v>
      </c>
    </row>
    <row r="1020" spans="1:2">
      <c r="A1020" t="s">
        <v>838</v>
      </c>
      <c r="B1020" t="s">
        <v>839</v>
      </c>
    </row>
    <row r="1021" spans="1:2">
      <c r="A1021" t="s">
        <v>136</v>
      </c>
      <c r="B1021" t="s">
        <v>840</v>
      </c>
    </row>
    <row r="1022" spans="1:2">
      <c r="A1022" t="s">
        <v>841</v>
      </c>
      <c r="B1022" t="s">
        <v>842</v>
      </c>
    </row>
    <row r="1023" spans="1:2">
      <c r="A1023" t="s">
        <v>843</v>
      </c>
      <c r="B1023" t="s">
        <v>844</v>
      </c>
    </row>
    <row r="1024" spans="1:2">
      <c r="A1024" t="s">
        <v>845</v>
      </c>
      <c r="B1024" t="s">
        <v>846</v>
      </c>
    </row>
    <row r="1025" spans="1:2">
      <c r="A1025" t="s">
        <v>847</v>
      </c>
      <c r="B1025" t="s">
        <v>848</v>
      </c>
    </row>
    <row r="1026" spans="1:2">
      <c r="A1026" t="s">
        <v>3885</v>
      </c>
      <c r="B1026" t="s">
        <v>3919</v>
      </c>
    </row>
    <row r="1027" spans="1:2">
      <c r="A1027" t="s">
        <v>3886</v>
      </c>
      <c r="B1027" t="s">
        <v>3920</v>
      </c>
    </row>
    <row r="1028" spans="1:2">
      <c r="A1028" t="s">
        <v>3887</v>
      </c>
      <c r="B1028" t="s">
        <v>3921</v>
      </c>
    </row>
    <row r="1029" spans="1:2">
      <c r="A1029" t="s">
        <v>849</v>
      </c>
      <c r="B1029" t="s">
        <v>850</v>
      </c>
    </row>
    <row r="1030" spans="1:2">
      <c r="A1030" t="s">
        <v>851</v>
      </c>
      <c r="B1030" t="s">
        <v>852</v>
      </c>
    </row>
    <row r="1031" spans="1:2">
      <c r="A1031" t="s">
        <v>853</v>
      </c>
      <c r="B1031" t="s">
        <v>854</v>
      </c>
    </row>
    <row r="1032" spans="1:2">
      <c r="A1032" t="s">
        <v>108</v>
      </c>
      <c r="B1032" t="s">
        <v>855</v>
      </c>
    </row>
    <row r="1033" spans="1:2">
      <c r="A1033" t="s">
        <v>882</v>
      </c>
      <c r="B1033" t="s">
        <v>883</v>
      </c>
    </row>
    <row r="1034" spans="1:2">
      <c r="A1034" t="s">
        <v>884</v>
      </c>
      <c r="B1034" t="s">
        <v>885</v>
      </c>
    </row>
    <row r="1035" spans="1:2">
      <c r="A1035" t="s">
        <v>886</v>
      </c>
      <c r="B1035" t="s">
        <v>887</v>
      </c>
    </row>
    <row r="1036" spans="1:2">
      <c r="A1036" t="s">
        <v>888</v>
      </c>
      <c r="B1036" t="s">
        <v>889</v>
      </c>
    </row>
    <row r="1037" spans="1:2">
      <c r="A1037" t="s">
        <v>890</v>
      </c>
      <c r="B1037" t="s">
        <v>889</v>
      </c>
    </row>
    <row r="1038" spans="1:2">
      <c r="A1038" t="s">
        <v>891</v>
      </c>
      <c r="B1038" t="s">
        <v>889</v>
      </c>
    </row>
    <row r="1039" spans="1:2">
      <c r="A1039" t="s">
        <v>892</v>
      </c>
      <c r="B1039" t="s">
        <v>893</v>
      </c>
    </row>
    <row r="1040" spans="1:2">
      <c r="A1040" t="s">
        <v>894</v>
      </c>
      <c r="B1040" t="s">
        <v>895</v>
      </c>
    </row>
    <row r="1041" spans="1:2">
      <c r="A1041" t="s">
        <v>896</v>
      </c>
      <c r="B1041" t="s">
        <v>895</v>
      </c>
    </row>
    <row r="1042" spans="1:2">
      <c r="A1042" t="s">
        <v>897</v>
      </c>
      <c r="B1042" t="s">
        <v>898</v>
      </c>
    </row>
    <row r="1043" spans="1:2">
      <c r="A1043" t="s">
        <v>899</v>
      </c>
      <c r="B1043" t="s">
        <v>900</v>
      </c>
    </row>
    <row r="1044" spans="1:2">
      <c r="A1044" t="s">
        <v>901</v>
      </c>
      <c r="B1044" t="s">
        <v>902</v>
      </c>
    </row>
    <row r="1045" spans="1:2">
      <c r="A1045" t="s">
        <v>903</v>
      </c>
      <c r="B1045" t="s">
        <v>904</v>
      </c>
    </row>
    <row r="1046" spans="1:2">
      <c r="A1046" t="s">
        <v>905</v>
      </c>
      <c r="B1046" t="s">
        <v>906</v>
      </c>
    </row>
    <row r="1047" spans="1:2">
      <c r="A1047" t="s">
        <v>907</v>
      </c>
      <c r="B1047" t="s">
        <v>908</v>
      </c>
    </row>
    <row r="1048" spans="1:2">
      <c r="A1048" t="s">
        <v>909</v>
      </c>
      <c r="B1048" t="s">
        <v>910</v>
      </c>
    </row>
    <row r="1049" spans="1:2">
      <c r="A1049" t="s">
        <v>911</v>
      </c>
      <c r="B1049" t="s">
        <v>912</v>
      </c>
    </row>
    <row r="1050" spans="1:2">
      <c r="A1050" t="s">
        <v>913</v>
      </c>
      <c r="B1050" t="s">
        <v>914</v>
      </c>
    </row>
    <row r="1051" spans="1:2">
      <c r="A1051" t="s">
        <v>915</v>
      </c>
      <c r="B1051" t="s">
        <v>916</v>
      </c>
    </row>
    <row r="1052" spans="1:2">
      <c r="A1052" t="s">
        <v>917</v>
      </c>
      <c r="B1052" t="s">
        <v>918</v>
      </c>
    </row>
    <row r="1053" spans="1:2">
      <c r="A1053" t="s">
        <v>919</v>
      </c>
      <c r="B1053" t="s">
        <v>920</v>
      </c>
    </row>
    <row r="1054" spans="1:2">
      <c r="A1054" t="s">
        <v>921</v>
      </c>
      <c r="B1054" t="s">
        <v>922</v>
      </c>
    </row>
    <row r="1055" spans="1:2">
      <c r="A1055" t="s">
        <v>923</v>
      </c>
      <c r="B1055" t="s">
        <v>924</v>
      </c>
    </row>
    <row r="1056" spans="1:2">
      <c r="A1056" t="s">
        <v>925</v>
      </c>
      <c r="B1056" t="s">
        <v>926</v>
      </c>
    </row>
    <row r="1057" spans="1:2">
      <c r="A1057" t="s">
        <v>927</v>
      </c>
      <c r="B1057" t="s">
        <v>928</v>
      </c>
    </row>
    <row r="1058" spans="1:2">
      <c r="A1058" t="s">
        <v>929</v>
      </c>
      <c r="B1058" t="s">
        <v>930</v>
      </c>
    </row>
    <row r="1059" spans="1:2">
      <c r="A1059" t="s">
        <v>931</v>
      </c>
      <c r="B1059" t="s">
        <v>932</v>
      </c>
    </row>
    <row r="1060" spans="1:2">
      <c r="A1060" t="s">
        <v>933</v>
      </c>
      <c r="B1060" t="s">
        <v>934</v>
      </c>
    </row>
    <row r="1061" spans="1:2">
      <c r="A1061" t="s">
        <v>935</v>
      </c>
      <c r="B1061" t="s">
        <v>936</v>
      </c>
    </row>
    <row r="1062" spans="1:2">
      <c r="A1062" t="s">
        <v>937</v>
      </c>
      <c r="B1062" t="s">
        <v>938</v>
      </c>
    </row>
    <row r="1063" spans="1:2">
      <c r="A1063" t="s">
        <v>939</v>
      </c>
      <c r="B1063" t="s">
        <v>940</v>
      </c>
    </row>
    <row r="1064" spans="1:2">
      <c r="A1064" t="s">
        <v>941</v>
      </c>
      <c r="B1064" t="s">
        <v>942</v>
      </c>
    </row>
    <row r="1065" spans="1:2">
      <c r="A1065" t="s">
        <v>943</v>
      </c>
      <c r="B1065" t="s">
        <v>944</v>
      </c>
    </row>
    <row r="1066" spans="1:2">
      <c r="A1066" t="s">
        <v>945</v>
      </c>
      <c r="B1066" t="s">
        <v>946</v>
      </c>
    </row>
    <row r="1067" spans="1:2">
      <c r="A1067" t="s">
        <v>947</v>
      </c>
      <c r="B1067" t="s">
        <v>948</v>
      </c>
    </row>
    <row r="1068" spans="1:2">
      <c r="A1068" t="s">
        <v>949</v>
      </c>
      <c r="B1068" t="s">
        <v>950</v>
      </c>
    </row>
    <row r="1069" spans="1:2">
      <c r="A1069" t="s">
        <v>951</v>
      </c>
      <c r="B1069" t="s">
        <v>952</v>
      </c>
    </row>
    <row r="1070" spans="1:2">
      <c r="A1070" t="s">
        <v>953</v>
      </c>
      <c r="B1070" t="s">
        <v>954</v>
      </c>
    </row>
    <row r="1071" spans="1:2">
      <c r="A1071" t="s">
        <v>955</v>
      </c>
      <c r="B1071" t="s">
        <v>956</v>
      </c>
    </row>
    <row r="1072" spans="1:2">
      <c r="A1072" t="s">
        <v>957</v>
      </c>
      <c r="B1072" t="s">
        <v>958</v>
      </c>
    </row>
    <row r="1073" spans="1:2">
      <c r="A1073" t="s">
        <v>959</v>
      </c>
      <c r="B1073" t="s">
        <v>960</v>
      </c>
    </row>
    <row r="1074" spans="1:2">
      <c r="A1074" t="s">
        <v>961</v>
      </c>
      <c r="B1074" t="s">
        <v>962</v>
      </c>
    </row>
    <row r="1075" spans="1:2">
      <c r="A1075" t="s">
        <v>963</v>
      </c>
      <c r="B1075" t="s">
        <v>964</v>
      </c>
    </row>
    <row r="1076" spans="1:2">
      <c r="A1076" t="s">
        <v>965</v>
      </c>
      <c r="B1076" t="s">
        <v>966</v>
      </c>
    </row>
    <row r="1077" spans="1:2">
      <c r="A1077" t="s">
        <v>967</v>
      </c>
      <c r="B1077" t="s">
        <v>968</v>
      </c>
    </row>
    <row r="1078" spans="1:2">
      <c r="A1078" t="s">
        <v>969</v>
      </c>
      <c r="B1078" t="s">
        <v>970</v>
      </c>
    </row>
    <row r="1079" spans="1:2">
      <c r="A1079" t="s">
        <v>971</v>
      </c>
      <c r="B1079" t="s">
        <v>972</v>
      </c>
    </row>
    <row r="1080" spans="1:2">
      <c r="A1080" t="s">
        <v>973</v>
      </c>
      <c r="B1080" t="s">
        <v>974</v>
      </c>
    </row>
    <row r="1081" spans="1:2">
      <c r="A1081" t="s">
        <v>975</v>
      </c>
      <c r="B1081" t="s">
        <v>976</v>
      </c>
    </row>
    <row r="1082" spans="1:2">
      <c r="A1082" t="s">
        <v>977</v>
      </c>
      <c r="B1082" t="s">
        <v>978</v>
      </c>
    </row>
    <row r="1083" spans="1:2">
      <c r="A1083" t="s">
        <v>979</v>
      </c>
      <c r="B1083" t="s">
        <v>980</v>
      </c>
    </row>
    <row r="1084" spans="1:2">
      <c r="A1084" t="s">
        <v>981</v>
      </c>
      <c r="B1084" t="s">
        <v>982</v>
      </c>
    </row>
    <row r="1085" spans="1:2">
      <c r="A1085" t="s">
        <v>983</v>
      </c>
      <c r="B1085" t="s">
        <v>984</v>
      </c>
    </row>
    <row r="1086" spans="1:2">
      <c r="A1086" t="s">
        <v>985</v>
      </c>
      <c r="B1086" t="s">
        <v>986</v>
      </c>
    </row>
    <row r="1087" spans="1:2">
      <c r="A1087" t="s">
        <v>987</v>
      </c>
      <c r="B1087" t="s">
        <v>988</v>
      </c>
    </row>
    <row r="1088" spans="1:2">
      <c r="A1088" t="s">
        <v>989</v>
      </c>
      <c r="B1088" t="s">
        <v>990</v>
      </c>
    </row>
    <row r="1089" spans="1:2">
      <c r="A1089" t="s">
        <v>991</v>
      </c>
      <c r="B1089" t="s">
        <v>992</v>
      </c>
    </row>
    <row r="1090" spans="1:2">
      <c r="A1090" t="s">
        <v>993</v>
      </c>
      <c r="B1090" t="s">
        <v>994</v>
      </c>
    </row>
    <row r="1091" spans="1:2">
      <c r="A1091" t="s">
        <v>995</v>
      </c>
      <c r="B1091" t="s">
        <v>996</v>
      </c>
    </row>
    <row r="1092" spans="1:2">
      <c r="A1092" t="s">
        <v>997</v>
      </c>
      <c r="B1092" t="s">
        <v>998</v>
      </c>
    </row>
    <row r="1093" spans="1:2">
      <c r="A1093" t="s">
        <v>999</v>
      </c>
      <c r="B1093" t="s">
        <v>1000</v>
      </c>
    </row>
    <row r="1094" spans="1:2">
      <c r="A1094" t="s">
        <v>1001</v>
      </c>
      <c r="B1094" t="s">
        <v>1002</v>
      </c>
    </row>
    <row r="1095" spans="1:2">
      <c r="A1095" t="s">
        <v>1003</v>
      </c>
      <c r="B1095" t="s">
        <v>1004</v>
      </c>
    </row>
    <row r="1096" spans="1:2">
      <c r="A1096" t="s">
        <v>1005</v>
      </c>
      <c r="B1096" t="s">
        <v>1006</v>
      </c>
    </row>
    <row r="1097" spans="1:2">
      <c r="A1097" t="s">
        <v>1007</v>
      </c>
      <c r="B1097" t="s">
        <v>1008</v>
      </c>
    </row>
    <row r="1098" spans="1:2">
      <c r="A1098" t="s">
        <v>1009</v>
      </c>
      <c r="B1098" t="s">
        <v>1010</v>
      </c>
    </row>
    <row r="1099" spans="1:2">
      <c r="A1099" t="s">
        <v>1011</v>
      </c>
      <c r="B1099" t="s">
        <v>1012</v>
      </c>
    </row>
    <row r="1100" spans="1:2">
      <c r="A1100" t="s">
        <v>1013</v>
      </c>
      <c r="B1100" t="s">
        <v>1014</v>
      </c>
    </row>
    <row r="1101" spans="1:2">
      <c r="A1101" t="s">
        <v>1015</v>
      </c>
      <c r="B1101" t="s">
        <v>1016</v>
      </c>
    </row>
    <row r="1102" spans="1:2">
      <c r="A1102" t="s">
        <v>1017</v>
      </c>
      <c r="B1102" t="s">
        <v>1018</v>
      </c>
    </row>
    <row r="1103" spans="1:2">
      <c r="A1103" t="s">
        <v>1019</v>
      </c>
      <c r="B1103" t="s">
        <v>1020</v>
      </c>
    </row>
    <row r="1104" spans="1:2">
      <c r="A1104" t="s">
        <v>1021</v>
      </c>
      <c r="B1104" t="s">
        <v>1022</v>
      </c>
    </row>
    <row r="1105" spans="1:2">
      <c r="A1105" t="s">
        <v>1023</v>
      </c>
      <c r="B1105" t="s">
        <v>1024</v>
      </c>
    </row>
    <row r="1106" spans="1:2">
      <c r="A1106" t="s">
        <v>1025</v>
      </c>
      <c r="B1106" t="s">
        <v>1026</v>
      </c>
    </row>
    <row r="1107" spans="1:2">
      <c r="A1107" t="s">
        <v>1027</v>
      </c>
      <c r="B1107" t="s">
        <v>1028</v>
      </c>
    </row>
    <row r="1108" spans="1:2">
      <c r="A1108" t="s">
        <v>1029</v>
      </c>
      <c r="B1108" t="s">
        <v>1030</v>
      </c>
    </row>
    <row r="1109" spans="1:2">
      <c r="A1109" t="s">
        <v>1031</v>
      </c>
      <c r="B1109" t="s">
        <v>1032</v>
      </c>
    </row>
    <row r="1110" spans="1:2">
      <c r="A1110" t="s">
        <v>1033</v>
      </c>
      <c r="B1110" t="s">
        <v>1034</v>
      </c>
    </row>
    <row r="1111" spans="1:2">
      <c r="A1111" t="s">
        <v>1035</v>
      </c>
      <c r="B1111" t="s">
        <v>1036</v>
      </c>
    </row>
    <row r="1112" spans="1:2">
      <c r="A1112" t="s">
        <v>1037</v>
      </c>
      <c r="B1112" t="s">
        <v>1038</v>
      </c>
    </row>
    <row r="1113" spans="1:2">
      <c r="A1113" t="s">
        <v>1039</v>
      </c>
      <c r="B1113" t="s">
        <v>1040</v>
      </c>
    </row>
    <row r="1114" spans="1:2">
      <c r="A1114" t="s">
        <v>1041</v>
      </c>
      <c r="B1114" t="s">
        <v>1042</v>
      </c>
    </row>
    <row r="1115" spans="1:2">
      <c r="A1115" t="s">
        <v>1043</v>
      </c>
      <c r="B1115" t="s">
        <v>1044</v>
      </c>
    </row>
    <row r="1116" spans="1:2">
      <c r="A1116" t="s">
        <v>1045</v>
      </c>
      <c r="B1116" t="s">
        <v>1046</v>
      </c>
    </row>
    <row r="1117" spans="1:2">
      <c r="A1117" t="s">
        <v>1047</v>
      </c>
      <c r="B1117" t="s">
        <v>1048</v>
      </c>
    </row>
    <row r="1118" spans="1:2">
      <c r="A1118" t="s">
        <v>1049</v>
      </c>
      <c r="B1118" t="s">
        <v>1050</v>
      </c>
    </row>
    <row r="1119" spans="1:2">
      <c r="A1119" t="s">
        <v>1051</v>
      </c>
      <c r="B1119" t="s">
        <v>1052</v>
      </c>
    </row>
    <row r="1120" spans="1:2">
      <c r="A1120" t="s">
        <v>1053</v>
      </c>
      <c r="B1120" t="s">
        <v>1054</v>
      </c>
    </row>
    <row r="1121" spans="1:2">
      <c r="A1121" t="s">
        <v>1055</v>
      </c>
      <c r="B1121" t="s">
        <v>1056</v>
      </c>
    </row>
    <row r="1122" spans="1:2">
      <c r="A1122" t="s">
        <v>1057</v>
      </c>
      <c r="B1122" t="s">
        <v>1058</v>
      </c>
    </row>
    <row r="1123" spans="1:2">
      <c r="A1123" t="s">
        <v>1059</v>
      </c>
      <c r="B1123" t="s">
        <v>1060</v>
      </c>
    </row>
    <row r="1124" spans="1:2">
      <c r="A1124" t="s">
        <v>1061</v>
      </c>
      <c r="B1124" t="s">
        <v>1062</v>
      </c>
    </row>
    <row r="1125" spans="1:2">
      <c r="A1125" t="s">
        <v>1063</v>
      </c>
      <c r="B1125" t="s">
        <v>1064</v>
      </c>
    </row>
    <row r="1126" spans="1:2">
      <c r="A1126" t="s">
        <v>1065</v>
      </c>
      <c r="B1126" t="s">
        <v>1066</v>
      </c>
    </row>
    <row r="1127" spans="1:2">
      <c r="A1127" t="s">
        <v>1067</v>
      </c>
      <c r="B1127" t="s">
        <v>1068</v>
      </c>
    </row>
    <row r="1128" spans="1:2">
      <c r="A1128" t="s">
        <v>1069</v>
      </c>
      <c r="B1128" t="s">
        <v>1070</v>
      </c>
    </row>
    <row r="1129" spans="1:2">
      <c r="A1129" t="s">
        <v>1071</v>
      </c>
      <c r="B1129" t="s">
        <v>1072</v>
      </c>
    </row>
    <row r="1130" spans="1:2">
      <c r="A1130" t="s">
        <v>1073</v>
      </c>
      <c r="B1130" t="s">
        <v>1074</v>
      </c>
    </row>
    <row r="1131" spans="1:2">
      <c r="A1131" t="s">
        <v>1075</v>
      </c>
      <c r="B1131" t="s">
        <v>1076</v>
      </c>
    </row>
    <row r="1132" spans="1:2">
      <c r="A1132" t="s">
        <v>1077</v>
      </c>
      <c r="B1132" t="s">
        <v>1078</v>
      </c>
    </row>
    <row r="1133" spans="1:2">
      <c r="A1133" t="s">
        <v>1079</v>
      </c>
      <c r="B1133" t="s">
        <v>1080</v>
      </c>
    </row>
    <row r="1134" spans="1:2">
      <c r="A1134" t="s">
        <v>1081</v>
      </c>
      <c r="B1134" t="s">
        <v>1082</v>
      </c>
    </row>
    <row r="1135" spans="1:2">
      <c r="A1135" t="s">
        <v>1083</v>
      </c>
      <c r="B1135" t="s">
        <v>1084</v>
      </c>
    </row>
    <row r="1136" spans="1:2">
      <c r="A1136" t="s">
        <v>1085</v>
      </c>
      <c r="B1136" t="s">
        <v>1086</v>
      </c>
    </row>
    <row r="1137" spans="1:2">
      <c r="A1137" t="s">
        <v>1087</v>
      </c>
      <c r="B1137" t="s">
        <v>1088</v>
      </c>
    </row>
    <row r="1138" spans="1:2">
      <c r="A1138" t="s">
        <v>1089</v>
      </c>
      <c r="B1138" t="s">
        <v>1090</v>
      </c>
    </row>
    <row r="1139" spans="1:2">
      <c r="A1139" t="s">
        <v>1091</v>
      </c>
      <c r="B1139" t="s">
        <v>1092</v>
      </c>
    </row>
    <row r="1140" spans="1:2">
      <c r="A1140" t="s">
        <v>1093</v>
      </c>
      <c r="B1140" t="s">
        <v>1094</v>
      </c>
    </row>
    <row r="1141" spans="1:2">
      <c r="A1141" t="s">
        <v>1095</v>
      </c>
      <c r="B1141" t="s">
        <v>1096</v>
      </c>
    </row>
    <row r="1142" spans="1:2">
      <c r="A1142" t="s">
        <v>1097</v>
      </c>
      <c r="B1142" t="s">
        <v>1098</v>
      </c>
    </row>
    <row r="1143" spans="1:2">
      <c r="A1143" t="s">
        <v>1099</v>
      </c>
      <c r="B1143" t="s">
        <v>1100</v>
      </c>
    </row>
    <row r="1144" spans="1:2">
      <c r="A1144" t="s">
        <v>1101</v>
      </c>
      <c r="B1144" t="s">
        <v>1102</v>
      </c>
    </row>
    <row r="1145" spans="1:2">
      <c r="A1145" t="s">
        <v>1103</v>
      </c>
      <c r="B1145" t="s">
        <v>1104</v>
      </c>
    </row>
    <row r="1146" spans="1:2">
      <c r="A1146" t="s">
        <v>1105</v>
      </c>
      <c r="B1146" t="s">
        <v>1106</v>
      </c>
    </row>
    <row r="1147" spans="1:2">
      <c r="A1147" t="s">
        <v>1107</v>
      </c>
      <c r="B1147" t="s">
        <v>1108</v>
      </c>
    </row>
    <row r="1148" spans="1:2">
      <c r="A1148" t="s">
        <v>1109</v>
      </c>
      <c r="B1148" t="s">
        <v>1110</v>
      </c>
    </row>
    <row r="1149" spans="1:2">
      <c r="A1149" t="s">
        <v>1111</v>
      </c>
      <c r="B1149" t="s">
        <v>1112</v>
      </c>
    </row>
    <row r="1150" spans="1:2">
      <c r="A1150" t="s">
        <v>1113</v>
      </c>
      <c r="B1150" t="s">
        <v>1114</v>
      </c>
    </row>
    <row r="1151" spans="1:2">
      <c r="A1151" t="s">
        <v>1115</v>
      </c>
      <c r="B1151" t="s">
        <v>1116</v>
      </c>
    </row>
    <row r="1152" spans="1:2">
      <c r="A1152" t="s">
        <v>1117</v>
      </c>
      <c r="B1152" t="s">
        <v>1118</v>
      </c>
    </row>
    <row r="1153" spans="1:2">
      <c r="A1153" t="s">
        <v>1119</v>
      </c>
      <c r="B1153" t="s">
        <v>1120</v>
      </c>
    </row>
    <row r="1154" spans="1:2">
      <c r="A1154" t="s">
        <v>1121</v>
      </c>
      <c r="B1154" t="s">
        <v>1122</v>
      </c>
    </row>
    <row r="1155" spans="1:2">
      <c r="A1155" t="s">
        <v>1123</v>
      </c>
      <c r="B1155" t="s">
        <v>1124</v>
      </c>
    </row>
    <row r="1156" spans="1:2">
      <c r="A1156" t="s">
        <v>1125</v>
      </c>
      <c r="B1156" t="s">
        <v>1126</v>
      </c>
    </row>
    <row r="1157" spans="1:2">
      <c r="A1157" t="s">
        <v>1127</v>
      </c>
      <c r="B1157" t="s">
        <v>1128</v>
      </c>
    </row>
    <row r="1158" spans="1:2">
      <c r="A1158" t="s">
        <v>1129</v>
      </c>
      <c r="B1158" t="s">
        <v>1130</v>
      </c>
    </row>
    <row r="1159" spans="1:2">
      <c r="A1159" t="s">
        <v>1131</v>
      </c>
      <c r="B1159" t="s">
        <v>1132</v>
      </c>
    </row>
    <row r="1160" spans="1:2">
      <c r="A1160" t="s">
        <v>1133</v>
      </c>
      <c r="B1160" t="s">
        <v>1134</v>
      </c>
    </row>
    <row r="1161" spans="1:2">
      <c r="A1161" t="s">
        <v>1135</v>
      </c>
      <c r="B1161" t="s">
        <v>1136</v>
      </c>
    </row>
    <row r="1162" spans="1:2">
      <c r="A1162" t="s">
        <v>1137</v>
      </c>
      <c r="B1162" t="s">
        <v>1138</v>
      </c>
    </row>
    <row r="1163" spans="1:2">
      <c r="A1163" t="s">
        <v>1139</v>
      </c>
      <c r="B1163" t="s">
        <v>1140</v>
      </c>
    </row>
    <row r="1164" spans="1:2">
      <c r="A1164" t="s">
        <v>1141</v>
      </c>
      <c r="B1164" t="s">
        <v>1142</v>
      </c>
    </row>
    <row r="1165" spans="1:2">
      <c r="A1165" t="s">
        <v>1143</v>
      </c>
      <c r="B1165" t="s">
        <v>1144</v>
      </c>
    </row>
    <row r="1166" spans="1:2">
      <c r="A1166" t="s">
        <v>1145</v>
      </c>
      <c r="B1166" t="s">
        <v>1146</v>
      </c>
    </row>
    <row r="1167" spans="1:2">
      <c r="A1167" t="s">
        <v>1147</v>
      </c>
      <c r="B1167" t="s">
        <v>1148</v>
      </c>
    </row>
    <row r="1168" spans="1:2">
      <c r="A1168" t="s">
        <v>1149</v>
      </c>
      <c r="B1168" t="s">
        <v>1150</v>
      </c>
    </row>
    <row r="1169" spans="1:2">
      <c r="A1169" t="s">
        <v>1151</v>
      </c>
      <c r="B1169" t="s">
        <v>1152</v>
      </c>
    </row>
    <row r="1170" spans="1:2">
      <c r="A1170" t="s">
        <v>1153</v>
      </c>
      <c r="B1170" t="s">
        <v>1154</v>
      </c>
    </row>
    <row r="1171" spans="1:2">
      <c r="A1171" t="s">
        <v>1155</v>
      </c>
      <c r="B1171" t="s">
        <v>1156</v>
      </c>
    </row>
    <row r="1172" spans="1:2">
      <c r="A1172" t="s">
        <v>1157</v>
      </c>
      <c r="B1172" t="s">
        <v>1158</v>
      </c>
    </row>
    <row r="1173" spans="1:2">
      <c r="A1173" t="s">
        <v>1159</v>
      </c>
      <c r="B1173" t="s">
        <v>1160</v>
      </c>
    </row>
    <row r="1174" spans="1:2">
      <c r="A1174" t="s">
        <v>1161</v>
      </c>
      <c r="B1174" t="s">
        <v>1162</v>
      </c>
    </row>
    <row r="1175" spans="1:2">
      <c r="A1175" t="s">
        <v>1163</v>
      </c>
      <c r="B1175" t="s">
        <v>1164</v>
      </c>
    </row>
    <row r="1176" spans="1:2">
      <c r="A1176" t="s">
        <v>1165</v>
      </c>
      <c r="B1176" t="s">
        <v>1166</v>
      </c>
    </row>
    <row r="1177" spans="1:2">
      <c r="A1177" t="s">
        <v>1167</v>
      </c>
      <c r="B1177" t="s">
        <v>1168</v>
      </c>
    </row>
    <row r="1178" spans="1:2">
      <c r="A1178" t="s">
        <v>1169</v>
      </c>
      <c r="B1178" t="s">
        <v>1170</v>
      </c>
    </row>
    <row r="1179" spans="1:2">
      <c r="A1179" t="s">
        <v>1171</v>
      </c>
      <c r="B1179" t="s">
        <v>1172</v>
      </c>
    </row>
    <row r="1180" spans="1:2">
      <c r="A1180" t="s">
        <v>1173</v>
      </c>
      <c r="B1180" t="s">
        <v>1174</v>
      </c>
    </row>
    <row r="1181" spans="1:2">
      <c r="A1181" t="s">
        <v>1175</v>
      </c>
      <c r="B1181" t="s">
        <v>1176</v>
      </c>
    </row>
    <row r="1182" spans="1:2">
      <c r="A1182" t="s">
        <v>1177</v>
      </c>
      <c r="B1182" t="s">
        <v>1178</v>
      </c>
    </row>
    <row r="1183" spans="1:2">
      <c r="A1183" t="s">
        <v>1179</v>
      </c>
      <c r="B1183" t="s">
        <v>1180</v>
      </c>
    </row>
    <row r="1184" spans="1:2">
      <c r="A1184" t="s">
        <v>1181</v>
      </c>
      <c r="B1184" t="s">
        <v>1182</v>
      </c>
    </row>
    <row r="1185" spans="1:2">
      <c r="A1185" t="s">
        <v>1183</v>
      </c>
      <c r="B1185" t="s">
        <v>1184</v>
      </c>
    </row>
    <row r="1186" spans="1:2">
      <c r="A1186" t="s">
        <v>1185</v>
      </c>
      <c r="B1186" t="s">
        <v>1186</v>
      </c>
    </row>
    <row r="1187" spans="1:2">
      <c r="A1187" t="s">
        <v>1187</v>
      </c>
      <c r="B1187" t="s">
        <v>1188</v>
      </c>
    </row>
    <row r="1188" spans="1:2">
      <c r="A1188" t="s">
        <v>1189</v>
      </c>
      <c r="B1188" t="s">
        <v>1190</v>
      </c>
    </row>
    <row r="1189" spans="1:2">
      <c r="A1189" t="s">
        <v>1191</v>
      </c>
      <c r="B1189" t="s">
        <v>1192</v>
      </c>
    </row>
    <row r="1190" spans="1:2">
      <c r="A1190" t="s">
        <v>1193</v>
      </c>
      <c r="B1190" t="s">
        <v>1194</v>
      </c>
    </row>
    <row r="1191" spans="1:2">
      <c r="A1191" t="s">
        <v>1195</v>
      </c>
      <c r="B1191" t="s">
        <v>1196</v>
      </c>
    </row>
    <row r="1192" spans="1:2">
      <c r="A1192" t="s">
        <v>1197</v>
      </c>
      <c r="B1192" t="s">
        <v>1198</v>
      </c>
    </row>
    <row r="1193" spans="1:2">
      <c r="A1193" t="s">
        <v>1199</v>
      </c>
      <c r="B1193" t="s">
        <v>1200</v>
      </c>
    </row>
    <row r="1194" spans="1:2">
      <c r="A1194" t="s">
        <v>1201</v>
      </c>
      <c r="B1194" t="s">
        <v>1202</v>
      </c>
    </row>
    <row r="1195" spans="1:2">
      <c r="A1195" t="s">
        <v>1203</v>
      </c>
      <c r="B1195" t="s">
        <v>1204</v>
      </c>
    </row>
    <row r="1196" spans="1:2">
      <c r="A1196" t="s">
        <v>1205</v>
      </c>
      <c r="B1196" t="s">
        <v>1206</v>
      </c>
    </row>
    <row r="1197" spans="1:2">
      <c r="A1197" t="s">
        <v>1207</v>
      </c>
      <c r="B1197" t="s">
        <v>1208</v>
      </c>
    </row>
    <row r="1198" spans="1:2">
      <c r="A1198" t="s">
        <v>1209</v>
      </c>
      <c r="B1198" t="s">
        <v>1210</v>
      </c>
    </row>
    <row r="1199" spans="1:2">
      <c r="A1199" t="s">
        <v>1211</v>
      </c>
      <c r="B1199" t="s">
        <v>1212</v>
      </c>
    </row>
    <row r="1200" spans="1:2">
      <c r="A1200" t="s">
        <v>1213</v>
      </c>
      <c r="B1200" t="s">
        <v>1214</v>
      </c>
    </row>
    <row r="1201" spans="1:2">
      <c r="A1201" t="s">
        <v>1215</v>
      </c>
      <c r="B1201" t="s">
        <v>1216</v>
      </c>
    </row>
    <row r="1202" spans="1:2">
      <c r="A1202" t="s">
        <v>1217</v>
      </c>
      <c r="B1202" t="s">
        <v>1218</v>
      </c>
    </row>
    <row r="1203" spans="1:2">
      <c r="A1203" t="s">
        <v>1219</v>
      </c>
      <c r="B1203" t="s">
        <v>1220</v>
      </c>
    </row>
    <row r="1204" spans="1:2">
      <c r="A1204" t="s">
        <v>1221</v>
      </c>
      <c r="B1204" t="s">
        <v>1222</v>
      </c>
    </row>
    <row r="1205" spans="1:2">
      <c r="A1205" t="s">
        <v>1223</v>
      </c>
      <c r="B1205" t="s">
        <v>1224</v>
      </c>
    </row>
    <row r="1206" spans="1:2">
      <c r="A1206" t="s">
        <v>1225</v>
      </c>
      <c r="B1206" t="s">
        <v>1226</v>
      </c>
    </row>
    <row r="1207" spans="1:2">
      <c r="A1207" t="s">
        <v>1227</v>
      </c>
      <c r="B1207" t="s">
        <v>1228</v>
      </c>
    </row>
    <row r="1208" spans="1:2">
      <c r="A1208" t="s">
        <v>1229</v>
      </c>
      <c r="B1208" t="s">
        <v>1230</v>
      </c>
    </row>
    <row r="1209" spans="1:2">
      <c r="A1209" t="s">
        <v>1231</v>
      </c>
      <c r="B1209" t="s">
        <v>1232</v>
      </c>
    </row>
    <row r="1210" spans="1:2">
      <c r="A1210" t="s">
        <v>1233</v>
      </c>
      <c r="B1210" t="s">
        <v>1234</v>
      </c>
    </row>
    <row r="1211" spans="1:2">
      <c r="A1211" t="s">
        <v>1235</v>
      </c>
      <c r="B1211" t="s">
        <v>1236</v>
      </c>
    </row>
    <row r="1212" spans="1:2">
      <c r="A1212" t="s">
        <v>1237</v>
      </c>
      <c r="B1212" t="s">
        <v>1238</v>
      </c>
    </row>
    <row r="1213" spans="1:2">
      <c r="A1213" t="s">
        <v>1239</v>
      </c>
      <c r="B1213" t="s">
        <v>1240</v>
      </c>
    </row>
    <row r="1214" spans="1:2">
      <c r="A1214" t="s">
        <v>1241</v>
      </c>
      <c r="B1214" t="s">
        <v>1242</v>
      </c>
    </row>
    <row r="1215" spans="1:2">
      <c r="A1215" t="s">
        <v>1243</v>
      </c>
      <c r="B1215" t="s">
        <v>1244</v>
      </c>
    </row>
    <row r="1216" spans="1:2">
      <c r="A1216" t="s">
        <v>1245</v>
      </c>
      <c r="B1216" t="s">
        <v>1246</v>
      </c>
    </row>
    <row r="1217" spans="1:2">
      <c r="A1217" t="s">
        <v>1247</v>
      </c>
      <c r="B1217" t="s">
        <v>1248</v>
      </c>
    </row>
    <row r="1218" spans="1:2">
      <c r="A1218" t="s">
        <v>1249</v>
      </c>
      <c r="B1218" t="s">
        <v>1250</v>
      </c>
    </row>
    <row r="1219" spans="1:2">
      <c r="A1219" t="s">
        <v>1251</v>
      </c>
      <c r="B1219" t="s">
        <v>1252</v>
      </c>
    </row>
    <row r="1220" spans="1:2">
      <c r="A1220" t="s">
        <v>1253</v>
      </c>
      <c r="B1220" t="s">
        <v>1254</v>
      </c>
    </row>
    <row r="1221" spans="1:2">
      <c r="A1221" t="s">
        <v>1255</v>
      </c>
      <c r="B1221" t="s">
        <v>1256</v>
      </c>
    </row>
    <row r="1222" spans="1:2">
      <c r="A1222" t="s">
        <v>1257</v>
      </c>
      <c r="B1222" t="s">
        <v>1258</v>
      </c>
    </row>
    <row r="1223" spans="1:2">
      <c r="A1223" t="s">
        <v>1259</v>
      </c>
      <c r="B1223" t="s">
        <v>1260</v>
      </c>
    </row>
    <row r="1224" spans="1:2">
      <c r="A1224" t="s">
        <v>1261</v>
      </c>
      <c r="B1224" t="s">
        <v>1262</v>
      </c>
    </row>
    <row r="1225" spans="1:2">
      <c r="A1225" t="s">
        <v>1263</v>
      </c>
      <c r="B1225" t="s">
        <v>1264</v>
      </c>
    </row>
    <row r="1226" spans="1:2">
      <c r="A1226" t="s">
        <v>1265</v>
      </c>
      <c r="B1226" t="s">
        <v>1266</v>
      </c>
    </row>
    <row r="1227" spans="1:2">
      <c r="A1227" t="s">
        <v>1267</v>
      </c>
      <c r="B1227" t="s">
        <v>1268</v>
      </c>
    </row>
    <row r="1228" spans="1:2">
      <c r="A1228" t="s">
        <v>1269</v>
      </c>
      <c r="B1228" t="s">
        <v>1270</v>
      </c>
    </row>
    <row r="1229" spans="1:2">
      <c r="A1229" t="s">
        <v>1271</v>
      </c>
      <c r="B1229" t="s">
        <v>1272</v>
      </c>
    </row>
    <row r="1230" spans="1:2">
      <c r="A1230" t="s">
        <v>3</v>
      </c>
      <c r="B1230" t="s">
        <v>1273</v>
      </c>
    </row>
    <row r="1231" spans="1:2">
      <c r="A1231" t="s">
        <v>34</v>
      </c>
      <c r="B1231" t="s">
        <v>1274</v>
      </c>
    </row>
    <row r="1232" spans="1:2">
      <c r="A1232" t="s">
        <v>1275</v>
      </c>
      <c r="B1232" t="s">
        <v>1276</v>
      </c>
    </row>
    <row r="1233" spans="1:2">
      <c r="A1233" t="s">
        <v>1277</v>
      </c>
      <c r="B1233" t="s">
        <v>1278</v>
      </c>
    </row>
    <row r="1234" spans="1:2">
      <c r="A1234" t="s">
        <v>1279</v>
      </c>
      <c r="B1234" t="s">
        <v>1280</v>
      </c>
    </row>
    <row r="1235" spans="1:2">
      <c r="A1235" t="s">
        <v>1281</v>
      </c>
      <c r="B1235" t="s">
        <v>1282</v>
      </c>
    </row>
    <row r="1236" spans="1:2">
      <c r="A1236" t="s">
        <v>1283</v>
      </c>
      <c r="B1236" t="s">
        <v>1284</v>
      </c>
    </row>
    <row r="1237" spans="1:2">
      <c r="A1237" t="s">
        <v>1285</v>
      </c>
      <c r="B1237" t="s">
        <v>1286</v>
      </c>
    </row>
    <row r="1238" spans="1:2">
      <c r="A1238" t="s">
        <v>1287</v>
      </c>
      <c r="B1238" t="s">
        <v>1288</v>
      </c>
    </row>
    <row r="1239" spans="1:2">
      <c r="A1239" t="s">
        <v>1289</v>
      </c>
      <c r="B1239" t="s">
        <v>1290</v>
      </c>
    </row>
    <row r="1240" spans="1:2">
      <c r="A1240" t="s">
        <v>4</v>
      </c>
      <c r="B1240" t="s">
        <v>1291</v>
      </c>
    </row>
    <row r="1241" spans="1:2">
      <c r="A1241" t="s">
        <v>1292</v>
      </c>
      <c r="B1241" t="s">
        <v>1293</v>
      </c>
    </row>
    <row r="1242" spans="1:2">
      <c r="A1242" t="s">
        <v>1294</v>
      </c>
      <c r="B1242" t="s">
        <v>1295</v>
      </c>
    </row>
    <row r="1243" spans="1:2">
      <c r="A1243" t="s">
        <v>1296</v>
      </c>
      <c r="B1243" t="s">
        <v>1297</v>
      </c>
    </row>
    <row r="1244" spans="1:2">
      <c r="A1244" t="s">
        <v>1298</v>
      </c>
      <c r="B1244" t="s">
        <v>1299</v>
      </c>
    </row>
    <row r="1245" spans="1:2">
      <c r="A1245" t="s">
        <v>1300</v>
      </c>
      <c r="B1245" t="s">
        <v>1301</v>
      </c>
    </row>
    <row r="1246" spans="1:2">
      <c r="A1246" t="s">
        <v>1302</v>
      </c>
      <c r="B1246" t="s">
        <v>1303</v>
      </c>
    </row>
    <row r="1247" spans="1:2">
      <c r="A1247" t="s">
        <v>1304</v>
      </c>
      <c r="B1247" t="s">
        <v>1305</v>
      </c>
    </row>
    <row r="1248" spans="1:2">
      <c r="A1248" t="s">
        <v>131</v>
      </c>
      <c r="B1248" t="s">
        <v>1306</v>
      </c>
    </row>
    <row r="1249" spans="1:2">
      <c r="A1249" t="s">
        <v>1307</v>
      </c>
      <c r="B1249" t="s">
        <v>1308</v>
      </c>
    </row>
    <row r="1250" spans="1:2">
      <c r="A1250" t="s">
        <v>1309</v>
      </c>
      <c r="B1250" t="s">
        <v>1310</v>
      </c>
    </row>
    <row r="1251" spans="1:2">
      <c r="A1251" t="s">
        <v>1311</v>
      </c>
      <c r="B1251" t="s">
        <v>1312</v>
      </c>
    </row>
    <row r="1252" spans="1:2">
      <c r="A1252" t="s">
        <v>1313</v>
      </c>
      <c r="B1252" t="s">
        <v>1314</v>
      </c>
    </row>
    <row r="1253" spans="1:2">
      <c r="A1253" t="s">
        <v>1315</v>
      </c>
      <c r="B1253" t="s">
        <v>1316</v>
      </c>
    </row>
    <row r="1254" spans="1:2">
      <c r="A1254" t="s">
        <v>1317</v>
      </c>
      <c r="B1254" t="s">
        <v>1318</v>
      </c>
    </row>
    <row r="1255" spans="1:2">
      <c r="A1255" t="s">
        <v>1319</v>
      </c>
      <c r="B1255" t="s">
        <v>1320</v>
      </c>
    </row>
    <row r="1256" spans="1:2">
      <c r="A1256" t="s">
        <v>1321</v>
      </c>
      <c r="B1256" t="s">
        <v>1322</v>
      </c>
    </row>
    <row r="1257" spans="1:2">
      <c r="A1257" t="s">
        <v>1323</v>
      </c>
      <c r="B1257" t="s">
        <v>1324</v>
      </c>
    </row>
    <row r="1258" spans="1:2">
      <c r="A1258" t="s">
        <v>1325</v>
      </c>
      <c r="B1258" t="s">
        <v>1326</v>
      </c>
    </row>
    <row r="1259" spans="1:2">
      <c r="A1259" t="s">
        <v>1327</v>
      </c>
      <c r="B1259" t="s">
        <v>1328</v>
      </c>
    </row>
    <row r="1260" spans="1:2">
      <c r="A1260" t="s">
        <v>1329</v>
      </c>
      <c r="B1260" t="s">
        <v>1330</v>
      </c>
    </row>
    <row r="1261" spans="1:2">
      <c r="A1261" t="s">
        <v>1331</v>
      </c>
      <c r="B1261" t="s">
        <v>1332</v>
      </c>
    </row>
    <row r="1262" spans="1:2">
      <c r="A1262" t="s">
        <v>1333</v>
      </c>
      <c r="B1262" t="s">
        <v>1334</v>
      </c>
    </row>
    <row r="1263" spans="1:2">
      <c r="A1263" t="s">
        <v>1335</v>
      </c>
      <c r="B1263" t="s">
        <v>1336</v>
      </c>
    </row>
    <row r="1264" spans="1:2">
      <c r="A1264" t="s">
        <v>1337</v>
      </c>
      <c r="B1264" t="s">
        <v>1338</v>
      </c>
    </row>
    <row r="1265" spans="1:2">
      <c r="A1265" t="s">
        <v>1339</v>
      </c>
      <c r="B1265" t="s">
        <v>1340</v>
      </c>
    </row>
    <row r="1266" spans="1:2">
      <c r="A1266" t="s">
        <v>1341</v>
      </c>
      <c r="B1266" t="s">
        <v>1342</v>
      </c>
    </row>
    <row r="1267" spans="1:2">
      <c r="A1267" t="s">
        <v>1343</v>
      </c>
      <c r="B1267" t="s">
        <v>1344</v>
      </c>
    </row>
    <row r="1268" spans="1:2">
      <c r="A1268" t="s">
        <v>1345</v>
      </c>
      <c r="B1268" t="s">
        <v>1346</v>
      </c>
    </row>
    <row r="1269" spans="1:2">
      <c r="A1269" t="s">
        <v>1347</v>
      </c>
      <c r="B1269" t="s">
        <v>1348</v>
      </c>
    </row>
    <row r="1270" spans="1:2">
      <c r="A1270" t="s">
        <v>1349</v>
      </c>
      <c r="B1270" t="s">
        <v>1350</v>
      </c>
    </row>
    <row r="1271" spans="1:2">
      <c r="A1271" t="s">
        <v>1351</v>
      </c>
      <c r="B1271" t="s">
        <v>1352</v>
      </c>
    </row>
    <row r="1272" spans="1:2">
      <c r="A1272" t="s">
        <v>1353</v>
      </c>
      <c r="B1272" t="s">
        <v>1354</v>
      </c>
    </row>
    <row r="1273" spans="1:2">
      <c r="A1273" t="s">
        <v>1355</v>
      </c>
      <c r="B1273" t="s">
        <v>1356</v>
      </c>
    </row>
    <row r="1274" spans="1:2">
      <c r="A1274" t="s">
        <v>23</v>
      </c>
      <c r="B1274" t="s">
        <v>1357</v>
      </c>
    </row>
    <row r="1275" spans="1:2">
      <c r="A1275" t="s">
        <v>35</v>
      </c>
      <c r="B1275" t="s">
        <v>1358</v>
      </c>
    </row>
    <row r="1276" spans="1:2">
      <c r="A1276" t="s">
        <v>1359</v>
      </c>
      <c r="B1276" t="s">
        <v>1360</v>
      </c>
    </row>
    <row r="1277" spans="1:2">
      <c r="A1277" t="s">
        <v>114</v>
      </c>
      <c r="B1277" t="s">
        <v>1361</v>
      </c>
    </row>
    <row r="1278" spans="1:2">
      <c r="A1278" t="s">
        <v>1362</v>
      </c>
      <c r="B1278" t="s">
        <v>1363</v>
      </c>
    </row>
    <row r="1279" spans="1:2">
      <c r="A1279" t="s">
        <v>1364</v>
      </c>
      <c r="B1279" t="s">
        <v>1365</v>
      </c>
    </row>
    <row r="1280" spans="1:2">
      <c r="A1280" t="s">
        <v>1366</v>
      </c>
      <c r="B1280" t="s">
        <v>1367</v>
      </c>
    </row>
    <row r="1281" spans="1:2">
      <c r="A1281" t="s">
        <v>1368</v>
      </c>
      <c r="B1281" t="s">
        <v>1369</v>
      </c>
    </row>
    <row r="1282" spans="1:2">
      <c r="A1282" t="s">
        <v>1370</v>
      </c>
      <c r="B1282" t="s">
        <v>1371</v>
      </c>
    </row>
    <row r="1283" spans="1:2">
      <c r="A1283" t="s">
        <v>1372</v>
      </c>
      <c r="B1283" t="s">
        <v>1373</v>
      </c>
    </row>
    <row r="1284" spans="1:2">
      <c r="A1284" t="s">
        <v>1374</v>
      </c>
      <c r="B1284" t="s">
        <v>1375</v>
      </c>
    </row>
    <row r="1285" spans="1:2">
      <c r="A1285" t="s">
        <v>1376</v>
      </c>
      <c r="B1285" t="s">
        <v>1377</v>
      </c>
    </row>
    <row r="1286" spans="1:2">
      <c r="A1286" t="s">
        <v>1378</v>
      </c>
      <c r="B1286" t="s">
        <v>1379</v>
      </c>
    </row>
    <row r="1287" spans="1:2">
      <c r="A1287" t="s">
        <v>1380</v>
      </c>
      <c r="B1287" t="s">
        <v>1381</v>
      </c>
    </row>
    <row r="1288" spans="1:2">
      <c r="A1288" t="s">
        <v>64</v>
      </c>
      <c r="B1288" t="s">
        <v>1382</v>
      </c>
    </row>
    <row r="1289" spans="1:2">
      <c r="A1289" t="s">
        <v>1383</v>
      </c>
      <c r="B1289" t="s">
        <v>1384</v>
      </c>
    </row>
    <row r="1290" spans="1:2">
      <c r="A1290" t="s">
        <v>1385</v>
      </c>
      <c r="B1290" t="s">
        <v>1386</v>
      </c>
    </row>
    <row r="1291" spans="1:2">
      <c r="A1291" t="s">
        <v>1387</v>
      </c>
      <c r="B1291" t="s">
        <v>1388</v>
      </c>
    </row>
    <row r="1292" spans="1:2">
      <c r="A1292" t="s">
        <v>24</v>
      </c>
      <c r="B1292" t="s">
        <v>1389</v>
      </c>
    </row>
    <row r="1293" spans="1:2">
      <c r="A1293" t="s">
        <v>1390</v>
      </c>
      <c r="B1293" t="s">
        <v>1391</v>
      </c>
    </row>
    <row r="1294" spans="1:2">
      <c r="A1294" t="s">
        <v>1392</v>
      </c>
      <c r="B1294" t="s">
        <v>1393</v>
      </c>
    </row>
    <row r="1295" spans="1:2">
      <c r="A1295" t="s">
        <v>1394</v>
      </c>
      <c r="B1295" t="s">
        <v>1395</v>
      </c>
    </row>
    <row r="1296" spans="1:2">
      <c r="A1296" t="s">
        <v>1396</v>
      </c>
      <c r="B1296" t="s">
        <v>1397</v>
      </c>
    </row>
    <row r="1297" spans="1:2">
      <c r="A1297" t="s">
        <v>1400</v>
      </c>
      <c r="B1297" t="s">
        <v>1401</v>
      </c>
    </row>
    <row r="1298" spans="1:2">
      <c r="A1298" t="s">
        <v>1402</v>
      </c>
      <c r="B1298" t="s">
        <v>1403</v>
      </c>
    </row>
    <row r="1299" spans="1:2">
      <c r="A1299" t="s">
        <v>1404</v>
      </c>
      <c r="B1299" t="s">
        <v>1405</v>
      </c>
    </row>
    <row r="1300" spans="1:2">
      <c r="A1300" t="s">
        <v>1406</v>
      </c>
      <c r="B1300" t="s">
        <v>1407</v>
      </c>
    </row>
    <row r="1301" spans="1:2">
      <c r="A1301" t="s">
        <v>1408</v>
      </c>
      <c r="B1301" t="s">
        <v>1409</v>
      </c>
    </row>
    <row r="1302" spans="1:2">
      <c r="A1302" t="s">
        <v>1410</v>
      </c>
      <c r="B1302" t="s">
        <v>1411</v>
      </c>
    </row>
    <row r="1303" spans="1:2">
      <c r="A1303" t="s">
        <v>1412</v>
      </c>
      <c r="B1303" t="s">
        <v>1413</v>
      </c>
    </row>
    <row r="1304" spans="1:2">
      <c r="A1304" t="s">
        <v>157</v>
      </c>
      <c r="B1304" t="s">
        <v>1407</v>
      </c>
    </row>
    <row r="1305" spans="1:2">
      <c r="A1305" t="s">
        <v>1416</v>
      </c>
      <c r="B1305" t="s">
        <v>1417</v>
      </c>
    </row>
    <row r="1306" spans="1:2">
      <c r="A1306" t="s">
        <v>1418</v>
      </c>
      <c r="B1306" t="s">
        <v>1419</v>
      </c>
    </row>
    <row r="1307" spans="1:2">
      <c r="A1307" t="s">
        <v>1420</v>
      </c>
      <c r="B1307" t="s">
        <v>1421</v>
      </c>
    </row>
    <row r="1308" spans="1:2">
      <c r="A1308" t="s">
        <v>1422</v>
      </c>
      <c r="B1308" t="s">
        <v>1423</v>
      </c>
    </row>
    <row r="1309" spans="1:2">
      <c r="A1309" t="s">
        <v>56</v>
      </c>
      <c r="B1309" t="s">
        <v>1424</v>
      </c>
    </row>
    <row r="1310" spans="1:2">
      <c r="A1310" t="s">
        <v>1425</v>
      </c>
      <c r="B1310" t="s">
        <v>1423</v>
      </c>
    </row>
    <row r="1311" spans="1:2">
      <c r="A1311" t="s">
        <v>1426</v>
      </c>
      <c r="B1311" t="s">
        <v>1424</v>
      </c>
    </row>
    <row r="1312" spans="1:2">
      <c r="A1312" t="s">
        <v>1427</v>
      </c>
      <c r="B1312" t="s">
        <v>1428</v>
      </c>
    </row>
    <row r="1313" spans="1:2">
      <c r="A1313" t="s">
        <v>1429</v>
      </c>
      <c r="B1313" t="s">
        <v>1430</v>
      </c>
    </row>
    <row r="1314" spans="1:2">
      <c r="A1314" t="s">
        <v>1431</v>
      </c>
      <c r="B1314" t="s">
        <v>1432</v>
      </c>
    </row>
    <row r="1315" spans="1:2">
      <c r="A1315" t="s">
        <v>1433</v>
      </c>
      <c r="B1315" t="s">
        <v>1434</v>
      </c>
    </row>
    <row r="1316" spans="1:2">
      <c r="A1316" t="s">
        <v>1435</v>
      </c>
      <c r="B1316" t="s">
        <v>1436</v>
      </c>
    </row>
    <row r="1317" spans="1:2">
      <c r="A1317" t="s">
        <v>1437</v>
      </c>
      <c r="B1317" t="s">
        <v>1438</v>
      </c>
    </row>
    <row r="1318" spans="1:2">
      <c r="A1318" t="s">
        <v>1439</v>
      </c>
      <c r="B1318" t="s">
        <v>1440</v>
      </c>
    </row>
    <row r="1319" spans="1:2">
      <c r="A1319" t="s">
        <v>183</v>
      </c>
      <c r="B1319" t="s">
        <v>3878</v>
      </c>
    </row>
    <row r="1320" spans="1:2">
      <c r="A1320" t="s">
        <v>57</v>
      </c>
      <c r="B1320" t="s">
        <v>1441</v>
      </c>
    </row>
    <row r="1321" spans="1:2">
      <c r="A1321" t="s">
        <v>1442</v>
      </c>
      <c r="B1321" t="s">
        <v>1443</v>
      </c>
    </row>
    <row r="1322" spans="1:2">
      <c r="A1322" t="s">
        <v>1444</v>
      </c>
      <c r="B1322" t="s">
        <v>1445</v>
      </c>
    </row>
    <row r="1323" spans="1:2">
      <c r="A1323" t="s">
        <v>1446</v>
      </c>
      <c r="B1323" t="s">
        <v>1447</v>
      </c>
    </row>
    <row r="1324" spans="1:2">
      <c r="A1324" t="s">
        <v>1448</v>
      </c>
      <c r="B1324" t="s">
        <v>1449</v>
      </c>
    </row>
    <row r="1325" spans="1:2">
      <c r="A1325" t="s">
        <v>1450</v>
      </c>
      <c r="B1325" t="s">
        <v>1451</v>
      </c>
    </row>
    <row r="1326" spans="1:2">
      <c r="A1326" t="s">
        <v>1452</v>
      </c>
      <c r="B1326" t="s">
        <v>1453</v>
      </c>
    </row>
    <row r="1327" spans="1:2">
      <c r="A1327" t="s">
        <v>1454</v>
      </c>
      <c r="B1327" t="s">
        <v>1451</v>
      </c>
    </row>
    <row r="1328" spans="1:2">
      <c r="A1328" t="s">
        <v>1455</v>
      </c>
      <c r="B1328" t="s">
        <v>1456</v>
      </c>
    </row>
    <row r="1329" spans="1:2">
      <c r="A1329" t="s">
        <v>1457</v>
      </c>
      <c r="B1329" t="s">
        <v>1458</v>
      </c>
    </row>
    <row r="1330" spans="1:2">
      <c r="A1330" t="s">
        <v>1459</v>
      </c>
      <c r="B1330" t="s">
        <v>1460</v>
      </c>
    </row>
    <row r="1331" spans="1:2">
      <c r="A1331" t="s">
        <v>1461</v>
      </c>
      <c r="B1331" t="s">
        <v>1462</v>
      </c>
    </row>
    <row r="1332" spans="1:2">
      <c r="A1332" t="s">
        <v>1463</v>
      </c>
      <c r="B1332" t="s">
        <v>1464</v>
      </c>
    </row>
    <row r="1333" spans="1:2">
      <c r="A1333" t="s">
        <v>1465</v>
      </c>
      <c r="B1333" t="s">
        <v>1466</v>
      </c>
    </row>
    <row r="1334" spans="1:2">
      <c r="A1334" t="s">
        <v>1467</v>
      </c>
      <c r="B1334" t="s">
        <v>1468</v>
      </c>
    </row>
    <row r="1335" spans="1:2">
      <c r="A1335" t="s">
        <v>1469</v>
      </c>
      <c r="B1335" t="s">
        <v>1470</v>
      </c>
    </row>
    <row r="1336" spans="1:2">
      <c r="A1336" t="s">
        <v>1471</v>
      </c>
      <c r="B1336" t="s">
        <v>1472</v>
      </c>
    </row>
    <row r="1337" spans="1:2">
      <c r="A1337" t="s">
        <v>1473</v>
      </c>
      <c r="B1337" t="s">
        <v>1474</v>
      </c>
    </row>
    <row r="1338" spans="1:2">
      <c r="A1338" t="s">
        <v>1475</v>
      </c>
      <c r="B1338" t="s">
        <v>1476</v>
      </c>
    </row>
    <row r="1339" spans="1:2">
      <c r="A1339" t="s">
        <v>1477</v>
      </c>
      <c r="B1339" t="s">
        <v>1468</v>
      </c>
    </row>
    <row r="1340" spans="1:2">
      <c r="A1340" t="s">
        <v>1478</v>
      </c>
      <c r="B1340" t="s">
        <v>1479</v>
      </c>
    </row>
    <row r="1341" spans="1:2">
      <c r="A1341" t="s">
        <v>111</v>
      </c>
      <c r="B1341" t="s">
        <v>1480</v>
      </c>
    </row>
    <row r="1342" spans="1:2">
      <c r="A1342" t="s">
        <v>65</v>
      </c>
      <c r="B1342" t="s">
        <v>1481</v>
      </c>
    </row>
    <row r="1343" spans="1:2">
      <c r="A1343" t="s">
        <v>1482</v>
      </c>
      <c r="B1343" t="s">
        <v>1483</v>
      </c>
    </row>
    <row r="1344" spans="1:2">
      <c r="A1344" t="s">
        <v>1484</v>
      </c>
      <c r="B1344" t="s">
        <v>1485</v>
      </c>
    </row>
    <row r="1345" spans="1:2">
      <c r="A1345" t="s">
        <v>1486</v>
      </c>
      <c r="B1345" t="s">
        <v>1487</v>
      </c>
    </row>
    <row r="1346" spans="1:2">
      <c r="A1346" t="s">
        <v>92</v>
      </c>
      <c r="B1346" t="s">
        <v>1488</v>
      </c>
    </row>
    <row r="1347" spans="1:2">
      <c r="A1347" t="s">
        <v>1489</v>
      </c>
      <c r="B1347" t="s">
        <v>1490</v>
      </c>
    </row>
    <row r="1348" spans="1:2">
      <c r="A1348" t="s">
        <v>1491</v>
      </c>
      <c r="B1348" t="s">
        <v>1492</v>
      </c>
    </row>
    <row r="1349" spans="1:2">
      <c r="A1349" t="s">
        <v>1493</v>
      </c>
      <c r="B1349" t="s">
        <v>1494</v>
      </c>
    </row>
    <row r="1350" spans="1:2">
      <c r="A1350" t="s">
        <v>1495</v>
      </c>
      <c r="B1350" t="s">
        <v>1496</v>
      </c>
    </row>
    <row r="1351" spans="1:2">
      <c r="A1351" t="s">
        <v>1497</v>
      </c>
      <c r="B1351" t="s">
        <v>1498</v>
      </c>
    </row>
    <row r="1352" spans="1:2">
      <c r="A1352" t="s">
        <v>1499</v>
      </c>
      <c r="B1352" t="s">
        <v>1500</v>
      </c>
    </row>
    <row r="1353" spans="1:2">
      <c r="A1353" t="s">
        <v>1501</v>
      </c>
      <c r="B1353" t="s">
        <v>1502</v>
      </c>
    </row>
    <row r="1354" spans="1:2">
      <c r="A1354" t="s">
        <v>38</v>
      </c>
      <c r="B1354" t="s">
        <v>1503</v>
      </c>
    </row>
    <row r="1355" spans="1:2">
      <c r="A1355" t="s">
        <v>1504</v>
      </c>
      <c r="B1355" t="s">
        <v>1505</v>
      </c>
    </row>
    <row r="1356" spans="1:2">
      <c r="A1356" t="s">
        <v>1506</v>
      </c>
      <c r="B1356" t="s">
        <v>1507</v>
      </c>
    </row>
    <row r="1357" spans="1:2">
      <c r="A1357" t="s">
        <v>1508</v>
      </c>
      <c r="B1357" t="s">
        <v>1509</v>
      </c>
    </row>
    <row r="1358" spans="1:2">
      <c r="A1358" t="s">
        <v>1510</v>
      </c>
      <c r="B1358" t="s">
        <v>1511</v>
      </c>
    </row>
    <row r="1359" spans="1:2">
      <c r="A1359" t="s">
        <v>112</v>
      </c>
      <c r="B1359" t="s">
        <v>1512</v>
      </c>
    </row>
    <row r="1360" spans="1:2">
      <c r="A1360" t="s">
        <v>1513</v>
      </c>
      <c r="B1360" t="s">
        <v>1514</v>
      </c>
    </row>
    <row r="1361" spans="1:2">
      <c r="A1361" t="s">
        <v>1515</v>
      </c>
      <c r="B1361" t="s">
        <v>1516</v>
      </c>
    </row>
    <row r="1362" spans="1:2">
      <c r="A1362" t="s">
        <v>179</v>
      </c>
      <c r="B1362" t="s">
        <v>1517</v>
      </c>
    </row>
    <row r="1363" spans="1:2">
      <c r="A1363" t="s">
        <v>39</v>
      </c>
      <c r="B1363" t="s">
        <v>1518</v>
      </c>
    </row>
    <row r="1364" spans="1:2">
      <c r="A1364" t="s">
        <v>3883</v>
      </c>
      <c r="B1364" t="s">
        <v>3924</v>
      </c>
    </row>
    <row r="1365" spans="1:2">
      <c r="A1365" t="s">
        <v>1519</v>
      </c>
      <c r="B1365" t="s">
        <v>1520</v>
      </c>
    </row>
    <row r="1366" spans="1:2">
      <c r="A1366" t="s">
        <v>127</v>
      </c>
      <c r="B1366" t="s">
        <v>1521</v>
      </c>
    </row>
    <row r="1367" spans="1:2">
      <c r="A1367" t="s">
        <v>1522</v>
      </c>
      <c r="B1367" t="s">
        <v>1523</v>
      </c>
    </row>
    <row r="1368" spans="1:2">
      <c r="A1368" t="s">
        <v>221</v>
      </c>
      <c r="B1368" t="s">
        <v>3923</v>
      </c>
    </row>
    <row r="1369" spans="1:2">
      <c r="A1369" t="s">
        <v>3910</v>
      </c>
      <c r="B1369" t="s">
        <v>3922</v>
      </c>
    </row>
    <row r="1370" spans="1:2">
      <c r="A1370" t="s">
        <v>115</v>
      </c>
      <c r="B1370" t="s">
        <v>1524</v>
      </c>
    </row>
    <row r="1371" spans="1:2">
      <c r="A1371" t="s">
        <v>1525</v>
      </c>
      <c r="B1371" t="s">
        <v>1526</v>
      </c>
    </row>
    <row r="1372" spans="1:2">
      <c r="A1372" t="s">
        <v>1527</v>
      </c>
      <c r="B1372" t="s">
        <v>1528</v>
      </c>
    </row>
    <row r="1373" spans="1:2">
      <c r="A1373" t="s">
        <v>1529</v>
      </c>
      <c r="B1373" t="s">
        <v>1530</v>
      </c>
    </row>
    <row r="1374" spans="1:2">
      <c r="A1374" t="s">
        <v>1531</v>
      </c>
      <c r="B1374" t="s">
        <v>1532</v>
      </c>
    </row>
    <row r="1375" spans="1:2">
      <c r="A1375" t="s">
        <v>1533</v>
      </c>
      <c r="B1375" t="s">
        <v>1534</v>
      </c>
    </row>
    <row r="1376" spans="1:2">
      <c r="A1376" t="s">
        <v>1535</v>
      </c>
      <c r="B1376" t="s">
        <v>1536</v>
      </c>
    </row>
    <row r="1377" spans="1:2">
      <c r="A1377" t="s">
        <v>1537</v>
      </c>
      <c r="B1377" t="s">
        <v>1538</v>
      </c>
    </row>
    <row r="1378" spans="1:2">
      <c r="A1378" t="s">
        <v>40</v>
      </c>
      <c r="B1378" t="s">
        <v>1539</v>
      </c>
    </row>
    <row r="1379" spans="1:2">
      <c r="A1379" t="s">
        <v>1540</v>
      </c>
      <c r="B1379" t="s">
        <v>1541</v>
      </c>
    </row>
    <row r="1380" spans="1:2">
      <c r="A1380" t="s">
        <v>1542</v>
      </c>
      <c r="B1380" t="s">
        <v>1543</v>
      </c>
    </row>
    <row r="1381" spans="1:2">
      <c r="A1381" t="s">
        <v>66</v>
      </c>
      <c r="B1381" t="s">
        <v>1544</v>
      </c>
    </row>
    <row r="1382" spans="1:2">
      <c r="A1382" t="s">
        <v>41</v>
      </c>
      <c r="B1382" t="s">
        <v>1545</v>
      </c>
    </row>
    <row r="1383" spans="1:2">
      <c r="A1383" t="s">
        <v>1546</v>
      </c>
      <c r="B1383" t="s">
        <v>1547</v>
      </c>
    </row>
    <row r="1384" spans="1:2">
      <c r="A1384" t="s">
        <v>1548</v>
      </c>
      <c r="B1384" t="s">
        <v>1549</v>
      </c>
    </row>
    <row r="1385" spans="1:2">
      <c r="A1385" t="s">
        <v>1550</v>
      </c>
      <c r="B1385" t="s">
        <v>1551</v>
      </c>
    </row>
    <row r="1386" spans="1:2">
      <c r="A1386" t="s">
        <v>153</v>
      </c>
      <c r="B1386" t="s">
        <v>1552</v>
      </c>
    </row>
    <row r="1387" spans="1:2">
      <c r="A1387" t="s">
        <v>138</v>
      </c>
      <c r="B1387" t="s">
        <v>1553</v>
      </c>
    </row>
    <row r="1388" spans="1:2">
      <c r="A1388" t="s">
        <v>1554</v>
      </c>
      <c r="B1388" t="s">
        <v>1555</v>
      </c>
    </row>
    <row r="1389" spans="1:2">
      <c r="A1389" t="s">
        <v>102</v>
      </c>
      <c r="B1389" t="s">
        <v>1558</v>
      </c>
    </row>
    <row r="1390" spans="1:2">
      <c r="A1390" t="s">
        <v>128</v>
      </c>
      <c r="B1390" t="s">
        <v>1559</v>
      </c>
    </row>
    <row r="1391" spans="1:2">
      <c r="A1391" t="s">
        <v>67</v>
      </c>
      <c r="B1391" t="s">
        <v>1560</v>
      </c>
    </row>
    <row r="1392" spans="1:2">
      <c r="A1392" t="s">
        <v>1561</v>
      </c>
      <c r="B1392" t="s">
        <v>1562</v>
      </c>
    </row>
    <row r="1393" spans="1:2">
      <c r="A1393" t="s">
        <v>1563</v>
      </c>
      <c r="B1393" t="s">
        <v>1564</v>
      </c>
    </row>
    <row r="1394" spans="1:2">
      <c r="A1394" t="s">
        <v>1565</v>
      </c>
      <c r="B1394" t="s">
        <v>1566</v>
      </c>
    </row>
    <row r="1395" spans="1:2">
      <c r="A1395" t="s">
        <v>1567</v>
      </c>
      <c r="B1395" t="s">
        <v>1568</v>
      </c>
    </row>
    <row r="1396" spans="1:2">
      <c r="A1396" t="s">
        <v>1569</v>
      </c>
      <c r="B1396" t="s">
        <v>1564</v>
      </c>
    </row>
    <row r="1397" spans="1:2">
      <c r="A1397" t="s">
        <v>186</v>
      </c>
      <c r="B1397" t="s">
        <v>1566</v>
      </c>
    </row>
    <row r="1398" spans="1:2">
      <c r="A1398" t="s">
        <v>1570</v>
      </c>
      <c r="B1398" t="s">
        <v>1571</v>
      </c>
    </row>
    <row r="1399" spans="1:2">
      <c r="A1399" t="s">
        <v>1572</v>
      </c>
      <c r="B1399" t="s">
        <v>1573</v>
      </c>
    </row>
    <row r="1400" spans="1:2">
      <c r="A1400" t="s">
        <v>1574</v>
      </c>
      <c r="B1400" t="s">
        <v>1575</v>
      </c>
    </row>
    <row r="1401" spans="1:2">
      <c r="A1401" t="s">
        <v>1584</v>
      </c>
      <c r="B1401" t="s">
        <v>1585</v>
      </c>
    </row>
    <row r="1402" spans="1:2">
      <c r="A1402" t="s">
        <v>1586</v>
      </c>
      <c r="B1402" t="s">
        <v>1587</v>
      </c>
    </row>
    <row r="1403" spans="1:2">
      <c r="A1403" t="s">
        <v>1588</v>
      </c>
      <c r="B1403" t="s">
        <v>1589</v>
      </c>
    </row>
    <row r="1404" spans="1:2">
      <c r="A1404" t="s">
        <v>1590</v>
      </c>
      <c r="B1404" t="s">
        <v>1591</v>
      </c>
    </row>
    <row r="1405" spans="1:2">
      <c r="A1405" t="s">
        <v>1592</v>
      </c>
      <c r="B1405" t="s">
        <v>1593</v>
      </c>
    </row>
    <row r="1406" spans="1:2">
      <c r="A1406" t="s">
        <v>1594</v>
      </c>
      <c r="B1406" t="s">
        <v>1595</v>
      </c>
    </row>
    <row r="1407" spans="1:2">
      <c r="A1407" t="s">
        <v>1596</v>
      </c>
      <c r="B1407" t="s">
        <v>1597</v>
      </c>
    </row>
    <row r="1408" spans="1:2">
      <c r="A1408" t="s">
        <v>231</v>
      </c>
      <c r="B1408" t="s">
        <v>1598</v>
      </c>
    </row>
    <row r="1409" spans="1:2">
      <c r="A1409" t="s">
        <v>1599</v>
      </c>
      <c r="B1409" t="s">
        <v>1600</v>
      </c>
    </row>
    <row r="1410" spans="1:2">
      <c r="A1410" t="s">
        <v>1601</v>
      </c>
      <c r="B1410" t="s">
        <v>1602</v>
      </c>
    </row>
    <row r="1411" spans="1:2">
      <c r="A1411" t="s">
        <v>1603</v>
      </c>
      <c r="B1411" t="s">
        <v>1604</v>
      </c>
    </row>
    <row r="1412" spans="1:2">
      <c r="A1412" t="s">
        <v>1605</v>
      </c>
      <c r="B1412" t="s">
        <v>1606</v>
      </c>
    </row>
    <row r="1413" spans="1:2">
      <c r="A1413" t="s">
        <v>3903</v>
      </c>
      <c r="B1413" t="s">
        <v>3925</v>
      </c>
    </row>
    <row r="1414" spans="1:2">
      <c r="A1414" t="s">
        <v>1607</v>
      </c>
      <c r="B1414" t="s">
        <v>1608</v>
      </c>
    </row>
    <row r="1415" spans="1:2">
      <c r="A1415" t="s">
        <v>316</v>
      </c>
      <c r="B1415" t="s">
        <v>1609</v>
      </c>
    </row>
    <row r="1416" spans="1:2">
      <c r="A1416" t="s">
        <v>232</v>
      </c>
      <c r="B1416" t="s">
        <v>1610</v>
      </c>
    </row>
    <row r="1417" spans="1:2">
      <c r="A1417" t="s">
        <v>139</v>
      </c>
      <c r="B1417" t="s">
        <v>1611</v>
      </c>
    </row>
    <row r="1418" spans="1:2">
      <c r="A1418" t="s">
        <v>68</v>
      </c>
      <c r="B1418" t="s">
        <v>1612</v>
      </c>
    </row>
    <row r="1419" spans="1:2">
      <c r="A1419" t="s">
        <v>224</v>
      </c>
      <c r="B1419" t="s">
        <v>1613</v>
      </c>
    </row>
    <row r="1420" spans="1:2">
      <c r="A1420" t="s">
        <v>215</v>
      </c>
      <c r="B1420" t="s">
        <v>1614</v>
      </c>
    </row>
    <row r="1421" spans="1:2">
      <c r="A1421" t="s">
        <v>1615</v>
      </c>
      <c r="B1421" t="s">
        <v>1616</v>
      </c>
    </row>
    <row r="1422" spans="1:2">
      <c r="A1422" t="s">
        <v>1617</v>
      </c>
      <c r="B1422" t="s">
        <v>1618</v>
      </c>
    </row>
    <row r="1423" spans="1:2">
      <c r="A1423" t="s">
        <v>1619</v>
      </c>
      <c r="B1423" t="s">
        <v>1620</v>
      </c>
    </row>
    <row r="1424" spans="1:2">
      <c r="A1424" t="s">
        <v>1621</v>
      </c>
      <c r="B1424" t="s">
        <v>1622</v>
      </c>
    </row>
    <row r="1425" spans="1:2">
      <c r="A1425" t="s">
        <v>1623</v>
      </c>
      <c r="B1425" t="s">
        <v>1624</v>
      </c>
    </row>
    <row r="1426" spans="1:2">
      <c r="A1426" t="s">
        <v>1625</v>
      </c>
      <c r="B1426" t="s">
        <v>1626</v>
      </c>
    </row>
    <row r="1427" spans="1:2">
      <c r="A1427" t="s">
        <v>1627</v>
      </c>
      <c r="B1427" t="s">
        <v>1628</v>
      </c>
    </row>
    <row r="1428" spans="1:2">
      <c r="A1428" t="s">
        <v>1629</v>
      </c>
      <c r="B1428" t="s">
        <v>1630</v>
      </c>
    </row>
    <row r="1429" spans="1:2">
      <c r="A1429" t="s">
        <v>1631</v>
      </c>
      <c r="B1429" t="s">
        <v>1632</v>
      </c>
    </row>
    <row r="1430" spans="1:2">
      <c r="A1430" t="s">
        <v>1633</v>
      </c>
      <c r="B1430" t="s">
        <v>1634</v>
      </c>
    </row>
    <row r="1431" spans="1:2">
      <c r="A1431" t="s">
        <v>1635</v>
      </c>
      <c r="B1431" t="s">
        <v>1636</v>
      </c>
    </row>
    <row r="1432" spans="1:2">
      <c r="A1432" t="s">
        <v>1637</v>
      </c>
      <c r="B1432" t="s">
        <v>1638</v>
      </c>
    </row>
    <row r="1433" spans="1:2">
      <c r="A1433" t="s">
        <v>1639</v>
      </c>
      <c r="B1433" t="s">
        <v>1640</v>
      </c>
    </row>
    <row r="1434" spans="1:2">
      <c r="A1434" t="s">
        <v>1641</v>
      </c>
      <c r="B1434" t="s">
        <v>1642</v>
      </c>
    </row>
    <row r="1435" spans="1:2">
      <c r="A1435" t="s">
        <v>1643</v>
      </c>
      <c r="B1435" t="s">
        <v>1644</v>
      </c>
    </row>
    <row r="1436" spans="1:2">
      <c r="A1436" t="s">
        <v>1645</v>
      </c>
      <c r="B1436" t="s">
        <v>1646</v>
      </c>
    </row>
    <row r="1437" spans="1:2">
      <c r="A1437" t="s">
        <v>1647</v>
      </c>
      <c r="B1437" t="s">
        <v>1648</v>
      </c>
    </row>
    <row r="1438" spans="1:2">
      <c r="A1438" t="s">
        <v>1649</v>
      </c>
      <c r="B1438" t="s">
        <v>1650</v>
      </c>
    </row>
    <row r="1439" spans="1:2">
      <c r="A1439" t="s">
        <v>1651</v>
      </c>
      <c r="B1439" t="s">
        <v>1652</v>
      </c>
    </row>
    <row r="1440" spans="1:2">
      <c r="A1440" t="s">
        <v>1653</v>
      </c>
      <c r="B1440" t="s">
        <v>1654</v>
      </c>
    </row>
    <row r="1441" spans="1:2">
      <c r="A1441" t="s">
        <v>1655</v>
      </c>
      <c r="B1441" t="s">
        <v>1656</v>
      </c>
    </row>
    <row r="1442" spans="1:2">
      <c r="A1442" t="s">
        <v>1657</v>
      </c>
      <c r="B1442" t="s">
        <v>1658</v>
      </c>
    </row>
    <row r="1443" spans="1:2">
      <c r="A1443" t="s">
        <v>1659</v>
      </c>
      <c r="B1443" t="s">
        <v>1660</v>
      </c>
    </row>
    <row r="1444" spans="1:2">
      <c r="A1444" t="s">
        <v>1661</v>
      </c>
      <c r="B1444" t="s">
        <v>1662</v>
      </c>
    </row>
    <row r="1445" spans="1:2">
      <c r="A1445" t="s">
        <v>1663</v>
      </c>
      <c r="B1445" t="s">
        <v>1664</v>
      </c>
    </row>
    <row r="1446" spans="1:2">
      <c r="A1446" t="s">
        <v>1665</v>
      </c>
      <c r="B1446" t="s">
        <v>1666</v>
      </c>
    </row>
    <row r="1447" spans="1:2">
      <c r="A1447" t="s">
        <v>1667</v>
      </c>
      <c r="B1447" t="s">
        <v>1668</v>
      </c>
    </row>
    <row r="1448" spans="1:2">
      <c r="A1448" t="s">
        <v>1669</v>
      </c>
      <c r="B1448" t="s">
        <v>1670</v>
      </c>
    </row>
    <row r="1449" spans="1:2">
      <c r="A1449" t="s">
        <v>1671</v>
      </c>
      <c r="B1449" t="s">
        <v>1672</v>
      </c>
    </row>
    <row r="1450" spans="1:2">
      <c r="A1450" t="s">
        <v>1673</v>
      </c>
      <c r="B1450" t="s">
        <v>1674</v>
      </c>
    </row>
    <row r="1451" spans="1:2">
      <c r="A1451" t="s">
        <v>1675</v>
      </c>
      <c r="B1451" t="s">
        <v>1676</v>
      </c>
    </row>
    <row r="1452" spans="1:2">
      <c r="A1452" t="s">
        <v>178</v>
      </c>
      <c r="B1452" t="s">
        <v>1677</v>
      </c>
    </row>
    <row r="1453" spans="1:2">
      <c r="A1453" t="s">
        <v>299</v>
      </c>
      <c r="B1453" t="s">
        <v>1678</v>
      </c>
    </row>
    <row r="1454" spans="1:2">
      <c r="A1454" t="s">
        <v>1683</v>
      </c>
      <c r="B1454" t="s">
        <v>1684</v>
      </c>
    </row>
    <row r="1455" spans="1:2">
      <c r="A1455" t="s">
        <v>1685</v>
      </c>
      <c r="B1455" t="s">
        <v>1686</v>
      </c>
    </row>
    <row r="1456" spans="1:2">
      <c r="A1456" t="s">
        <v>1687</v>
      </c>
      <c r="B1456" t="s">
        <v>1688</v>
      </c>
    </row>
    <row r="1457" spans="1:2">
      <c r="A1457" t="s">
        <v>1689</v>
      </c>
      <c r="B1457" t="s">
        <v>1690</v>
      </c>
    </row>
    <row r="1458" spans="1:2">
      <c r="A1458" t="s">
        <v>1691</v>
      </c>
      <c r="B1458" t="s">
        <v>1692</v>
      </c>
    </row>
    <row r="1459" spans="1:2">
      <c r="A1459" t="s">
        <v>1693</v>
      </c>
      <c r="B1459" t="s">
        <v>1694</v>
      </c>
    </row>
    <row r="1460" spans="1:2">
      <c r="A1460" t="s">
        <v>1695</v>
      </c>
      <c r="B1460" t="s">
        <v>1696</v>
      </c>
    </row>
    <row r="1461" spans="1:2">
      <c r="A1461" t="s">
        <v>1699</v>
      </c>
      <c r="B1461" t="s">
        <v>1700</v>
      </c>
    </row>
    <row r="1462" spans="1:2">
      <c r="A1462" t="s">
        <v>1701</v>
      </c>
      <c r="B1462" t="s">
        <v>1702</v>
      </c>
    </row>
    <row r="1463" spans="1:2">
      <c r="A1463" t="s">
        <v>1703</v>
      </c>
      <c r="B1463" t="s">
        <v>1704</v>
      </c>
    </row>
    <row r="1464" spans="1:2">
      <c r="A1464" t="s">
        <v>1705</v>
      </c>
      <c r="B1464" t="s">
        <v>1706</v>
      </c>
    </row>
    <row r="1465" spans="1:2">
      <c r="A1465" t="s">
        <v>1707</v>
      </c>
      <c r="B1465" t="s">
        <v>1708</v>
      </c>
    </row>
    <row r="1466" spans="1:2">
      <c r="A1466" t="s">
        <v>1709</v>
      </c>
      <c r="B1466" t="s">
        <v>1710</v>
      </c>
    </row>
    <row r="1467" spans="1:2">
      <c r="A1467" t="s">
        <v>1711</v>
      </c>
      <c r="B1467" t="s">
        <v>1712</v>
      </c>
    </row>
    <row r="1468" spans="1:2">
      <c r="A1468" t="s">
        <v>1713</v>
      </c>
      <c r="B1468" t="s">
        <v>1714</v>
      </c>
    </row>
    <row r="1469" spans="1:2">
      <c r="A1469" t="s">
        <v>1715</v>
      </c>
      <c r="B1469" t="s">
        <v>1716</v>
      </c>
    </row>
    <row r="1470" spans="1:2">
      <c r="A1470" t="s">
        <v>1717</v>
      </c>
      <c r="B1470" t="s">
        <v>1718</v>
      </c>
    </row>
    <row r="1471" spans="1:2">
      <c r="A1471" t="s">
        <v>1719</v>
      </c>
      <c r="B1471" t="s">
        <v>1720</v>
      </c>
    </row>
    <row r="1472" spans="1:2">
      <c r="A1472" t="s">
        <v>161</v>
      </c>
      <c r="B1472" t="s">
        <v>3927</v>
      </c>
    </row>
    <row r="1473" spans="1:2">
      <c r="A1473" t="s">
        <v>1721</v>
      </c>
      <c r="B1473" t="s">
        <v>1722</v>
      </c>
    </row>
    <row r="1474" spans="1:2">
      <c r="A1474" t="s">
        <v>3899</v>
      </c>
      <c r="B1474" t="s">
        <v>3926</v>
      </c>
    </row>
    <row r="1475" spans="1:2">
      <c r="A1475" t="s">
        <v>106</v>
      </c>
      <c r="B1475" t="s">
        <v>1723</v>
      </c>
    </row>
    <row r="1476" spans="1:2">
      <c r="A1476" t="s">
        <v>140</v>
      </c>
      <c r="B1476" t="s">
        <v>1724</v>
      </c>
    </row>
    <row r="1477" spans="1:2">
      <c r="A1477" t="s">
        <v>1725</v>
      </c>
      <c r="B1477" t="s">
        <v>1726</v>
      </c>
    </row>
    <row r="1478" spans="1:2">
      <c r="A1478" t="s">
        <v>1727</v>
      </c>
      <c r="B1478" t="s">
        <v>1728</v>
      </c>
    </row>
    <row r="1479" spans="1:2">
      <c r="A1479" t="s">
        <v>1729</v>
      </c>
      <c r="B1479" t="s">
        <v>1730</v>
      </c>
    </row>
    <row r="1480" spans="1:2">
      <c r="A1480" t="s">
        <v>1731</v>
      </c>
      <c r="B1480" t="s">
        <v>1732</v>
      </c>
    </row>
    <row r="1481" spans="1:2">
      <c r="A1481" t="s">
        <v>1733</v>
      </c>
      <c r="B1481" t="s">
        <v>1734</v>
      </c>
    </row>
    <row r="1482" spans="1:2">
      <c r="A1482" t="s">
        <v>187</v>
      </c>
      <c r="B1482" t="s">
        <v>1735</v>
      </c>
    </row>
    <row r="1483" spans="1:2">
      <c r="A1483" t="s">
        <v>1736</v>
      </c>
      <c r="B1483" t="s">
        <v>1737</v>
      </c>
    </row>
    <row r="1484" spans="1:2">
      <c r="A1484" t="s">
        <v>1738</v>
      </c>
      <c r="B1484" t="s">
        <v>1739</v>
      </c>
    </row>
    <row r="1485" spans="1:2">
      <c r="A1485" t="s">
        <v>1740</v>
      </c>
      <c r="B1485" t="s">
        <v>1741</v>
      </c>
    </row>
    <row r="1486" spans="1:2">
      <c r="A1486" t="s">
        <v>1742</v>
      </c>
      <c r="B1486" t="s">
        <v>1743</v>
      </c>
    </row>
    <row r="1487" spans="1:2">
      <c r="A1487" t="s">
        <v>1744</v>
      </c>
      <c r="B1487" t="s">
        <v>1745</v>
      </c>
    </row>
    <row r="1488" spans="1:2">
      <c r="A1488" t="s">
        <v>1746</v>
      </c>
      <c r="B1488" t="s">
        <v>1747</v>
      </c>
    </row>
    <row r="1489" spans="1:2">
      <c r="A1489" t="s">
        <v>1748</v>
      </c>
      <c r="B1489" t="s">
        <v>1749</v>
      </c>
    </row>
    <row r="1490" spans="1:2">
      <c r="A1490" t="s">
        <v>105</v>
      </c>
      <c r="B1490" t="s">
        <v>1750</v>
      </c>
    </row>
    <row r="1491" spans="1:2">
      <c r="A1491" t="s">
        <v>1755</v>
      </c>
      <c r="B1491" t="s">
        <v>1756</v>
      </c>
    </row>
    <row r="1492" spans="1:2">
      <c r="A1492" t="s">
        <v>1757</v>
      </c>
      <c r="B1492" t="s">
        <v>1758</v>
      </c>
    </row>
    <row r="1493" spans="1:2">
      <c r="A1493" t="s">
        <v>1759</v>
      </c>
      <c r="B1493" t="s">
        <v>1760</v>
      </c>
    </row>
    <row r="1494" spans="1:2">
      <c r="A1494" t="s">
        <v>1761</v>
      </c>
      <c r="B1494" t="s">
        <v>1762</v>
      </c>
    </row>
    <row r="1495" spans="1:2">
      <c r="A1495" t="s">
        <v>1771</v>
      </c>
      <c r="B1495" t="s">
        <v>1772</v>
      </c>
    </row>
    <row r="1496" spans="1:2">
      <c r="A1496" t="s">
        <v>1773</v>
      </c>
      <c r="B1496" t="s">
        <v>1774</v>
      </c>
    </row>
    <row r="1497" spans="1:2">
      <c r="A1497" t="s">
        <v>1775</v>
      </c>
      <c r="B1497" t="s">
        <v>1776</v>
      </c>
    </row>
    <row r="1498" spans="1:2">
      <c r="A1498" t="s">
        <v>1777</v>
      </c>
      <c r="B1498" t="s">
        <v>1778</v>
      </c>
    </row>
    <row r="1499" spans="1:2">
      <c r="A1499" t="s">
        <v>1779</v>
      </c>
      <c r="B1499" t="s">
        <v>1780</v>
      </c>
    </row>
    <row r="1500" spans="1:2">
      <c r="A1500" t="s">
        <v>1781</v>
      </c>
      <c r="B1500" t="s">
        <v>1782</v>
      </c>
    </row>
    <row r="1501" spans="1:2">
      <c r="A1501" t="s">
        <v>1783</v>
      </c>
      <c r="B1501" t="s">
        <v>1778</v>
      </c>
    </row>
    <row r="1502" spans="1:2">
      <c r="A1502" t="s">
        <v>137</v>
      </c>
      <c r="B1502" t="s">
        <v>1784</v>
      </c>
    </row>
    <row r="1503" spans="1:2">
      <c r="A1503" t="s">
        <v>180</v>
      </c>
      <c r="B1503" t="s">
        <v>1785</v>
      </c>
    </row>
    <row r="1504" spans="1:2">
      <c r="A1504" t="s">
        <v>188</v>
      </c>
      <c r="B1504" t="s">
        <v>1786</v>
      </c>
    </row>
    <row r="1505" spans="1:2">
      <c r="A1505" t="s">
        <v>1787</v>
      </c>
      <c r="B1505" t="s">
        <v>1788</v>
      </c>
    </row>
    <row r="1506" spans="1:2">
      <c r="A1506" t="s">
        <v>1789</v>
      </c>
      <c r="B1506" t="s">
        <v>1790</v>
      </c>
    </row>
    <row r="1507" spans="1:2">
      <c r="A1507" t="s">
        <v>1791</v>
      </c>
      <c r="B1507" t="s">
        <v>1792</v>
      </c>
    </row>
    <row r="1508" spans="1:2">
      <c r="A1508" t="s">
        <v>1793</v>
      </c>
      <c r="B1508" t="s">
        <v>1794</v>
      </c>
    </row>
    <row r="1509" spans="1:2">
      <c r="A1509" t="s">
        <v>1795</v>
      </c>
      <c r="B1509" t="s">
        <v>1796</v>
      </c>
    </row>
    <row r="1510" spans="1:2">
      <c r="A1510" t="s">
        <v>1797</v>
      </c>
      <c r="B1510" t="s">
        <v>1798</v>
      </c>
    </row>
    <row r="1511" spans="1:2">
      <c r="A1511" t="s">
        <v>1799</v>
      </c>
      <c r="B1511" t="s">
        <v>1800</v>
      </c>
    </row>
    <row r="1512" spans="1:2">
      <c r="A1512" t="s">
        <v>1801</v>
      </c>
      <c r="B1512" t="s">
        <v>1802</v>
      </c>
    </row>
    <row r="1513" spans="1:2">
      <c r="A1513" t="s">
        <v>1803</v>
      </c>
      <c r="B1513" t="s">
        <v>1804</v>
      </c>
    </row>
    <row r="1514" spans="1:2">
      <c r="A1514" t="s">
        <v>1805</v>
      </c>
      <c r="B1514" t="s">
        <v>1806</v>
      </c>
    </row>
    <row r="1515" spans="1:2">
      <c r="A1515" t="s">
        <v>1807</v>
      </c>
      <c r="B1515" t="s">
        <v>1808</v>
      </c>
    </row>
    <row r="1516" spans="1:2">
      <c r="A1516" t="s">
        <v>1809</v>
      </c>
      <c r="B1516" t="s">
        <v>1810</v>
      </c>
    </row>
    <row r="1517" spans="1:2">
      <c r="A1517" t="s">
        <v>1811</v>
      </c>
      <c r="B1517" t="s">
        <v>1812</v>
      </c>
    </row>
    <row r="1518" spans="1:2">
      <c r="A1518" t="s">
        <v>1813</v>
      </c>
      <c r="B1518" t="s">
        <v>1814</v>
      </c>
    </row>
    <row r="1519" spans="1:2">
      <c r="A1519" t="s">
        <v>1815</v>
      </c>
      <c r="B1519" t="s">
        <v>1816</v>
      </c>
    </row>
    <row r="1520" spans="1:2">
      <c r="A1520" t="s">
        <v>1817</v>
      </c>
      <c r="B1520" t="s">
        <v>1818</v>
      </c>
    </row>
    <row r="1521" spans="1:2">
      <c r="A1521" t="s">
        <v>1819</v>
      </c>
      <c r="B1521" t="s">
        <v>1820</v>
      </c>
    </row>
    <row r="1522" spans="1:2">
      <c r="A1522" t="s">
        <v>1821</v>
      </c>
      <c r="B1522" t="s">
        <v>1822</v>
      </c>
    </row>
    <row r="1523" spans="1:2">
      <c r="A1523" t="s">
        <v>1823</v>
      </c>
      <c r="B1523" t="s">
        <v>1824</v>
      </c>
    </row>
    <row r="1524" spans="1:2">
      <c r="A1524" t="s">
        <v>1825</v>
      </c>
      <c r="B1524" t="s">
        <v>1826</v>
      </c>
    </row>
    <row r="1525" spans="1:2">
      <c r="A1525" t="s">
        <v>1827</v>
      </c>
      <c r="B1525" t="s">
        <v>1828</v>
      </c>
    </row>
    <row r="1526" spans="1:2">
      <c r="A1526" t="s">
        <v>1829</v>
      </c>
      <c r="B1526" t="s">
        <v>1830</v>
      </c>
    </row>
    <row r="1527" spans="1:2">
      <c r="A1527" t="s">
        <v>1831</v>
      </c>
      <c r="B1527" t="s">
        <v>1832</v>
      </c>
    </row>
    <row r="1528" spans="1:2">
      <c r="A1528" t="s">
        <v>1833</v>
      </c>
      <c r="B1528" t="s">
        <v>1834</v>
      </c>
    </row>
    <row r="1529" spans="1:2">
      <c r="A1529" t="s">
        <v>230</v>
      </c>
      <c r="B1529" t="s">
        <v>1835</v>
      </c>
    </row>
    <row r="1530" spans="1:2">
      <c r="A1530" t="s">
        <v>1836</v>
      </c>
      <c r="B1530" t="s">
        <v>1837</v>
      </c>
    </row>
    <row r="1531" spans="1:2">
      <c r="A1531" t="s">
        <v>1838</v>
      </c>
      <c r="B1531" t="s">
        <v>1839</v>
      </c>
    </row>
    <row r="1532" spans="1:2">
      <c r="A1532" t="s">
        <v>1840</v>
      </c>
      <c r="B1532" t="s">
        <v>1841</v>
      </c>
    </row>
    <row r="1533" spans="1:2">
      <c r="A1533" t="s">
        <v>233</v>
      </c>
      <c r="B1533" t="s">
        <v>1842</v>
      </c>
    </row>
    <row r="1534" spans="1:2">
      <c r="A1534" t="s">
        <v>36</v>
      </c>
      <c r="B1534" t="s">
        <v>1843</v>
      </c>
    </row>
    <row r="1535" spans="1:2">
      <c r="A1535" t="s">
        <v>37</v>
      </c>
      <c r="B1535" t="s">
        <v>1844</v>
      </c>
    </row>
    <row r="1536" spans="1:2">
      <c r="A1536" t="s">
        <v>1845</v>
      </c>
      <c r="B1536" t="s">
        <v>1846</v>
      </c>
    </row>
    <row r="1537" spans="1:2">
      <c r="A1537" t="s">
        <v>1847</v>
      </c>
      <c r="B1537" t="s">
        <v>1848</v>
      </c>
    </row>
    <row r="1538" spans="1:2">
      <c r="A1538" t="s">
        <v>1849</v>
      </c>
      <c r="B1538" t="s">
        <v>1850</v>
      </c>
    </row>
    <row r="1539" spans="1:2">
      <c r="A1539" t="s">
        <v>1851</v>
      </c>
      <c r="B1539" t="s">
        <v>1852</v>
      </c>
    </row>
    <row r="1540" spans="1:2">
      <c r="A1540" t="s">
        <v>1853</v>
      </c>
      <c r="B1540" t="s">
        <v>1854</v>
      </c>
    </row>
    <row r="1541" spans="1:2">
      <c r="A1541" t="s">
        <v>1855</v>
      </c>
      <c r="B1541" t="s">
        <v>1856</v>
      </c>
    </row>
    <row r="1542" spans="1:2">
      <c r="A1542" t="s">
        <v>160</v>
      </c>
      <c r="B1542" t="s">
        <v>1857</v>
      </c>
    </row>
    <row r="1543" spans="1:2">
      <c r="A1543" t="s">
        <v>1858</v>
      </c>
      <c r="B1543" t="s">
        <v>1859</v>
      </c>
    </row>
    <row r="1544" spans="1:2">
      <c r="A1544" t="s">
        <v>132</v>
      </c>
      <c r="B1544" t="s">
        <v>1860</v>
      </c>
    </row>
    <row r="1545" spans="1:2">
      <c r="A1545" t="s">
        <v>1861</v>
      </c>
      <c r="B1545" t="s">
        <v>1862</v>
      </c>
    </row>
    <row r="1546" spans="1:2">
      <c r="A1546" t="s">
        <v>1863</v>
      </c>
      <c r="B1546" t="s">
        <v>1864</v>
      </c>
    </row>
    <row r="1547" spans="1:2">
      <c r="A1547" t="s">
        <v>1865</v>
      </c>
      <c r="B1547" t="s">
        <v>1866</v>
      </c>
    </row>
    <row r="1548" spans="1:2">
      <c r="A1548" t="s">
        <v>1867</v>
      </c>
      <c r="B1548" t="s">
        <v>1868</v>
      </c>
    </row>
    <row r="1549" spans="1:2">
      <c r="A1549" t="s">
        <v>1869</v>
      </c>
      <c r="B1549" t="s">
        <v>1870</v>
      </c>
    </row>
    <row r="1550" spans="1:2">
      <c r="A1550" t="s">
        <v>1871</v>
      </c>
      <c r="B1550" t="s">
        <v>1872</v>
      </c>
    </row>
    <row r="1551" spans="1:2">
      <c r="A1551" t="s">
        <v>1873</v>
      </c>
      <c r="B1551" t="s">
        <v>1874</v>
      </c>
    </row>
    <row r="1552" spans="1:2">
      <c r="A1552" t="s">
        <v>1875</v>
      </c>
      <c r="B1552" t="s">
        <v>1876</v>
      </c>
    </row>
    <row r="1553" spans="1:2">
      <c r="A1553" t="s">
        <v>1877</v>
      </c>
      <c r="B1553" t="s">
        <v>1878</v>
      </c>
    </row>
    <row r="1554" spans="1:2">
      <c r="A1554" t="s">
        <v>1879</v>
      </c>
      <c r="B1554" t="s">
        <v>1880</v>
      </c>
    </row>
    <row r="1555" spans="1:2">
      <c r="A1555" t="s">
        <v>1881</v>
      </c>
      <c r="B1555" t="s">
        <v>1882</v>
      </c>
    </row>
    <row r="1556" spans="1:2">
      <c r="A1556" t="s">
        <v>1883</v>
      </c>
      <c r="B1556" t="s">
        <v>1884</v>
      </c>
    </row>
    <row r="1557" spans="1:2">
      <c r="A1557" t="s">
        <v>1885</v>
      </c>
      <c r="B1557" t="s">
        <v>1886</v>
      </c>
    </row>
    <row r="1558" spans="1:2">
      <c r="A1558" t="s">
        <v>1887</v>
      </c>
      <c r="B1558" t="s">
        <v>1888</v>
      </c>
    </row>
    <row r="1559" spans="1:2">
      <c r="A1559" t="s">
        <v>1889</v>
      </c>
      <c r="B1559" t="s">
        <v>1890</v>
      </c>
    </row>
    <row r="1560" spans="1:2">
      <c r="A1560" t="s">
        <v>1891</v>
      </c>
      <c r="B1560" t="s">
        <v>1892</v>
      </c>
    </row>
    <row r="1561" spans="1:2">
      <c r="A1561" t="s">
        <v>1893</v>
      </c>
      <c r="B1561" t="s">
        <v>1894</v>
      </c>
    </row>
    <row r="1562" spans="1:2">
      <c r="A1562" t="s">
        <v>1895</v>
      </c>
      <c r="B1562" t="s">
        <v>1896</v>
      </c>
    </row>
    <row r="1563" spans="1:2">
      <c r="A1563" t="s">
        <v>1897</v>
      </c>
      <c r="B1563" t="s">
        <v>1890</v>
      </c>
    </row>
    <row r="1564" spans="1:2">
      <c r="A1564" t="s">
        <v>1898</v>
      </c>
      <c r="B1564" t="s">
        <v>1899</v>
      </c>
    </row>
    <row r="1565" spans="1:2">
      <c r="A1565" t="s">
        <v>1900</v>
      </c>
      <c r="B1565" t="s">
        <v>1901</v>
      </c>
    </row>
    <row r="1566" spans="1:2">
      <c r="A1566" t="s">
        <v>1902</v>
      </c>
      <c r="B1566" t="s">
        <v>1903</v>
      </c>
    </row>
    <row r="1567" spans="1:2">
      <c r="A1567" t="s">
        <v>1904</v>
      </c>
      <c r="B1567" t="s">
        <v>1905</v>
      </c>
    </row>
    <row r="1568" spans="1:2">
      <c r="A1568" t="s">
        <v>1906</v>
      </c>
      <c r="B1568" t="s">
        <v>1907</v>
      </c>
    </row>
    <row r="1569" spans="1:2">
      <c r="A1569" t="s">
        <v>1908</v>
      </c>
      <c r="B1569" t="s">
        <v>1909</v>
      </c>
    </row>
    <row r="1570" spans="1:2">
      <c r="A1570" t="s">
        <v>1910</v>
      </c>
      <c r="B1570" t="s">
        <v>1911</v>
      </c>
    </row>
    <row r="1571" spans="1:2">
      <c r="A1571" t="s">
        <v>1912</v>
      </c>
      <c r="B1571" t="s">
        <v>1913</v>
      </c>
    </row>
    <row r="1572" spans="1:2">
      <c r="A1572" t="s">
        <v>1914</v>
      </c>
      <c r="B1572" t="s">
        <v>1915</v>
      </c>
    </row>
    <row r="1573" spans="1:2">
      <c r="A1573" t="s">
        <v>1916</v>
      </c>
      <c r="B1573" t="s">
        <v>1917</v>
      </c>
    </row>
    <row r="1574" spans="1:2">
      <c r="A1574" t="s">
        <v>1918</v>
      </c>
      <c r="B1574" t="s">
        <v>1919</v>
      </c>
    </row>
    <row r="1575" spans="1:2">
      <c r="A1575" t="s">
        <v>1920</v>
      </c>
      <c r="B1575" t="s">
        <v>1921</v>
      </c>
    </row>
    <row r="1576" spans="1:2">
      <c r="A1576" t="s">
        <v>1922</v>
      </c>
      <c r="B1576" t="s">
        <v>1923</v>
      </c>
    </row>
    <row r="1577" spans="1:2">
      <c r="A1577" t="s">
        <v>1924</v>
      </c>
      <c r="B1577" t="s">
        <v>1925</v>
      </c>
    </row>
    <row r="1578" spans="1:2">
      <c r="A1578" t="s">
        <v>1926</v>
      </c>
      <c r="B1578" t="s">
        <v>1927</v>
      </c>
    </row>
    <row r="1579" spans="1:2">
      <c r="A1579" t="s">
        <v>1928</v>
      </c>
      <c r="B1579" t="s">
        <v>1929</v>
      </c>
    </row>
    <row r="1580" spans="1:2">
      <c r="A1580" t="s">
        <v>1930</v>
      </c>
      <c r="B1580" t="s">
        <v>1931</v>
      </c>
    </row>
    <row r="1581" spans="1:2">
      <c r="A1581" t="s">
        <v>1932</v>
      </c>
      <c r="B1581" t="s">
        <v>1933</v>
      </c>
    </row>
    <row r="1582" spans="1:2">
      <c r="A1582" t="s">
        <v>1934</v>
      </c>
      <c r="B1582" t="s">
        <v>1935</v>
      </c>
    </row>
    <row r="1583" spans="1:2">
      <c r="A1583" t="s">
        <v>1936</v>
      </c>
      <c r="B1583" t="s">
        <v>1937</v>
      </c>
    </row>
    <row r="1584" spans="1:2">
      <c r="A1584" t="s">
        <v>1938</v>
      </c>
      <c r="B1584" t="s">
        <v>1939</v>
      </c>
    </row>
    <row r="1585" spans="1:2">
      <c r="A1585" t="s">
        <v>1940</v>
      </c>
      <c r="B1585" t="s">
        <v>1941</v>
      </c>
    </row>
    <row r="1586" spans="1:2">
      <c r="A1586" t="s">
        <v>1942</v>
      </c>
      <c r="B1586" t="s">
        <v>1943</v>
      </c>
    </row>
    <row r="1587" spans="1:2">
      <c r="A1587" t="s">
        <v>222</v>
      </c>
      <c r="B1587" t="s">
        <v>1944</v>
      </c>
    </row>
    <row r="1588" spans="1:2">
      <c r="A1588" t="s">
        <v>1945</v>
      </c>
      <c r="B1588" t="s">
        <v>1946</v>
      </c>
    </row>
    <row r="1589" spans="1:2">
      <c r="A1589" t="s">
        <v>1947</v>
      </c>
      <c r="B1589" t="s">
        <v>1946</v>
      </c>
    </row>
    <row r="1590" spans="1:2">
      <c r="A1590" t="s">
        <v>1961</v>
      </c>
      <c r="B1590" t="s">
        <v>1962</v>
      </c>
    </row>
    <row r="1591" spans="1:2">
      <c r="A1591" t="s">
        <v>1963</v>
      </c>
      <c r="B1591" t="s">
        <v>1964</v>
      </c>
    </row>
    <row r="1592" spans="1:2">
      <c r="A1592" t="s">
        <v>1965</v>
      </c>
      <c r="B1592" t="s">
        <v>1966</v>
      </c>
    </row>
    <row r="1593" spans="1:2">
      <c r="A1593" t="s">
        <v>1967</v>
      </c>
      <c r="B1593" t="s">
        <v>1960</v>
      </c>
    </row>
    <row r="1594" spans="1:2">
      <c r="A1594" t="s">
        <v>1968</v>
      </c>
      <c r="B1594" t="s">
        <v>1949</v>
      </c>
    </row>
    <row r="1595" spans="1:2">
      <c r="A1595" t="s">
        <v>1969</v>
      </c>
      <c r="B1595" t="s">
        <v>1970</v>
      </c>
    </row>
    <row r="1596" spans="1:2">
      <c r="A1596" t="s">
        <v>1971</v>
      </c>
      <c r="B1596" t="s">
        <v>1972</v>
      </c>
    </row>
    <row r="1597" spans="1:2">
      <c r="A1597" t="s">
        <v>1973</v>
      </c>
      <c r="B1597" t="s">
        <v>1974</v>
      </c>
    </row>
    <row r="1598" spans="1:2">
      <c r="A1598" t="s">
        <v>1975</v>
      </c>
      <c r="B1598" t="s">
        <v>1976</v>
      </c>
    </row>
    <row r="1599" spans="1:2">
      <c r="A1599" t="s">
        <v>1977</v>
      </c>
      <c r="B1599" t="s">
        <v>1978</v>
      </c>
    </row>
    <row r="1600" spans="1:2">
      <c r="A1600" t="s">
        <v>1979</v>
      </c>
      <c r="B1600" t="s">
        <v>1949</v>
      </c>
    </row>
    <row r="1601" spans="1:2">
      <c r="A1601" t="s">
        <v>1980</v>
      </c>
      <c r="B1601" t="s">
        <v>1981</v>
      </c>
    </row>
    <row r="1602" spans="1:2">
      <c r="A1602" t="s">
        <v>1982</v>
      </c>
      <c r="B1602" t="s">
        <v>1983</v>
      </c>
    </row>
    <row r="1603" spans="1:2">
      <c r="A1603" t="s">
        <v>1984</v>
      </c>
      <c r="B1603" t="s">
        <v>1985</v>
      </c>
    </row>
    <row r="1604" spans="1:2">
      <c r="A1604" t="s">
        <v>1986</v>
      </c>
      <c r="B1604" t="s">
        <v>1987</v>
      </c>
    </row>
    <row r="1605" spans="1:2">
      <c r="A1605" t="s">
        <v>1988</v>
      </c>
      <c r="B1605" t="s">
        <v>1989</v>
      </c>
    </row>
    <row r="1606" spans="1:2">
      <c r="A1606" t="s">
        <v>159</v>
      </c>
      <c r="B1606" t="s">
        <v>1990</v>
      </c>
    </row>
    <row r="1607" spans="1:2">
      <c r="A1607" t="s">
        <v>1991</v>
      </c>
      <c r="B1607" t="s">
        <v>1992</v>
      </c>
    </row>
    <row r="1608" spans="1:2">
      <c r="A1608" t="s">
        <v>1993</v>
      </c>
      <c r="B1608" t="s">
        <v>1994</v>
      </c>
    </row>
    <row r="1609" spans="1:2">
      <c r="A1609" t="s">
        <v>1995</v>
      </c>
      <c r="B1609" t="s">
        <v>1996</v>
      </c>
    </row>
    <row r="1610" spans="1:2">
      <c r="A1610" t="s">
        <v>167</v>
      </c>
      <c r="B1610" t="s">
        <v>1997</v>
      </c>
    </row>
    <row r="1611" spans="1:2">
      <c r="A1611" t="s">
        <v>177</v>
      </c>
      <c r="B1611" t="s">
        <v>1998</v>
      </c>
    </row>
    <row r="1612" spans="1:2">
      <c r="A1612" t="s">
        <v>176</v>
      </c>
      <c r="B1612" t="s">
        <v>1999</v>
      </c>
    </row>
    <row r="1613" spans="1:2">
      <c r="A1613" t="s">
        <v>2000</v>
      </c>
      <c r="B1613" t="s">
        <v>2001</v>
      </c>
    </row>
    <row r="1614" spans="1:2">
      <c r="A1614" t="s">
        <v>234</v>
      </c>
      <c r="B1614" t="s">
        <v>2002</v>
      </c>
    </row>
    <row r="1615" spans="1:2">
      <c r="A1615" t="s">
        <v>3900</v>
      </c>
      <c r="B1615" t="s">
        <v>3917</v>
      </c>
    </row>
    <row r="1616" spans="1:2">
      <c r="A1616" t="s">
        <v>3901</v>
      </c>
      <c r="B1616" t="s">
        <v>1990</v>
      </c>
    </row>
    <row r="1617" spans="1:2">
      <c r="A1617" t="s">
        <v>297</v>
      </c>
      <c r="B1617" t="s">
        <v>2003</v>
      </c>
    </row>
    <row r="1618" spans="1:2">
      <c r="A1618" t="s">
        <v>298</v>
      </c>
      <c r="B1618" t="s">
        <v>2004</v>
      </c>
    </row>
    <row r="1619" spans="1:2">
      <c r="A1619" t="s">
        <v>2005</v>
      </c>
      <c r="B1619" t="s">
        <v>2006</v>
      </c>
    </row>
    <row r="1620" spans="1:2">
      <c r="A1620" t="s">
        <v>2007</v>
      </c>
      <c r="B1620" t="s">
        <v>2008</v>
      </c>
    </row>
    <row r="1621" spans="1:2">
      <c r="A1621" t="s">
        <v>2009</v>
      </c>
      <c r="B1621" t="s">
        <v>2010</v>
      </c>
    </row>
    <row r="1622" spans="1:2">
      <c r="A1622" t="s">
        <v>2011</v>
      </c>
      <c r="B1622" t="s">
        <v>2012</v>
      </c>
    </row>
    <row r="1623" spans="1:2">
      <c r="A1623" t="s">
        <v>69</v>
      </c>
      <c r="B1623" t="s">
        <v>2013</v>
      </c>
    </row>
    <row r="1624" spans="1:2">
      <c r="A1624" t="s">
        <v>2014</v>
      </c>
      <c r="B1624" t="s">
        <v>2015</v>
      </c>
    </row>
    <row r="1625" spans="1:2">
      <c r="A1625" t="s">
        <v>2016</v>
      </c>
      <c r="B1625" t="s">
        <v>2017</v>
      </c>
    </row>
    <row r="1626" spans="1:2">
      <c r="A1626" t="s">
        <v>2018</v>
      </c>
      <c r="B1626" t="s">
        <v>2019</v>
      </c>
    </row>
    <row r="1627" spans="1:2">
      <c r="A1627" t="s">
        <v>2020</v>
      </c>
      <c r="B1627" t="s">
        <v>2021</v>
      </c>
    </row>
    <row r="1628" spans="1:2">
      <c r="A1628" t="s">
        <v>2022</v>
      </c>
      <c r="B1628" t="s">
        <v>2023</v>
      </c>
    </row>
    <row r="1629" spans="1:2">
      <c r="A1629" t="s">
        <v>2024</v>
      </c>
      <c r="B1629" t="s">
        <v>2025</v>
      </c>
    </row>
    <row r="1630" spans="1:2">
      <c r="A1630" t="s">
        <v>2026</v>
      </c>
      <c r="B1630" t="s">
        <v>2027</v>
      </c>
    </row>
    <row r="1631" spans="1:2">
      <c r="A1631" t="s">
        <v>2028</v>
      </c>
      <c r="B1631" t="s">
        <v>2029</v>
      </c>
    </row>
    <row r="1632" spans="1:2">
      <c r="A1632" t="s">
        <v>2030</v>
      </c>
      <c r="B1632" t="s">
        <v>2031</v>
      </c>
    </row>
    <row r="1633" spans="1:2">
      <c r="A1633" t="s">
        <v>2032</v>
      </c>
      <c r="B1633" t="s">
        <v>2033</v>
      </c>
    </row>
    <row r="1634" spans="1:2">
      <c r="A1634" t="s">
        <v>2034</v>
      </c>
      <c r="B1634" t="s">
        <v>2035</v>
      </c>
    </row>
    <row r="1635" spans="1:2">
      <c r="A1635" t="s">
        <v>2036</v>
      </c>
      <c r="B1635" t="s">
        <v>2037</v>
      </c>
    </row>
    <row r="1636" spans="1:2">
      <c r="A1636" t="s">
        <v>2038</v>
      </c>
      <c r="B1636" t="s">
        <v>2039</v>
      </c>
    </row>
    <row r="1637" spans="1:2">
      <c r="A1637" t="s">
        <v>2040</v>
      </c>
      <c r="B1637" t="s">
        <v>2037</v>
      </c>
    </row>
    <row r="1638" spans="1:2">
      <c r="A1638" t="s">
        <v>2041</v>
      </c>
      <c r="B1638" t="s">
        <v>2039</v>
      </c>
    </row>
    <row r="1639" spans="1:2">
      <c r="A1639" t="s">
        <v>2042</v>
      </c>
      <c r="B1639" t="s">
        <v>2043</v>
      </c>
    </row>
    <row r="1640" spans="1:2">
      <c r="A1640" t="s">
        <v>2044</v>
      </c>
      <c r="B1640" t="s">
        <v>2045</v>
      </c>
    </row>
    <row r="1641" spans="1:2">
      <c r="A1641" t="s">
        <v>2046</v>
      </c>
      <c r="B1641" t="s">
        <v>2047</v>
      </c>
    </row>
    <row r="1642" spans="1:2">
      <c r="A1642" t="s">
        <v>2048</v>
      </c>
      <c r="B1642" t="s">
        <v>2049</v>
      </c>
    </row>
    <row r="1643" spans="1:2">
      <c r="A1643" t="s">
        <v>2050</v>
      </c>
      <c r="B1643" t="s">
        <v>2051</v>
      </c>
    </row>
    <row r="1644" spans="1:2">
      <c r="A1644" t="s">
        <v>2052</v>
      </c>
      <c r="B1644" t="s">
        <v>2053</v>
      </c>
    </row>
    <row r="1645" spans="1:2">
      <c r="A1645" t="s">
        <v>2054</v>
      </c>
      <c r="B1645" t="s">
        <v>2055</v>
      </c>
    </row>
    <row r="1646" spans="1:2">
      <c r="A1646" t="s">
        <v>2056</v>
      </c>
      <c r="B1646" t="s">
        <v>2057</v>
      </c>
    </row>
    <row r="1647" spans="1:2">
      <c r="A1647" t="s">
        <v>2058</v>
      </c>
      <c r="B1647" t="s">
        <v>2059</v>
      </c>
    </row>
    <row r="1648" spans="1:2">
      <c r="A1648" t="s">
        <v>2060</v>
      </c>
      <c r="B1648" t="s">
        <v>2061</v>
      </c>
    </row>
    <row r="1649" spans="1:2">
      <c r="A1649" t="s">
        <v>2062</v>
      </c>
      <c r="B1649" t="s">
        <v>2063</v>
      </c>
    </row>
    <row r="1650" spans="1:2">
      <c r="A1650" t="s">
        <v>2064</v>
      </c>
      <c r="B1650" t="s">
        <v>2065</v>
      </c>
    </row>
    <row r="1651" spans="1:2">
      <c r="A1651" t="s">
        <v>2066</v>
      </c>
      <c r="B1651" t="s">
        <v>2067</v>
      </c>
    </row>
    <row r="1652" spans="1:2">
      <c r="A1652" t="s">
        <v>2068</v>
      </c>
      <c r="B1652" t="s">
        <v>2069</v>
      </c>
    </row>
    <row r="1653" spans="1:2">
      <c r="A1653" t="s">
        <v>2070</v>
      </c>
      <c r="B1653" t="s">
        <v>2071</v>
      </c>
    </row>
    <row r="1654" spans="1:2">
      <c r="A1654" t="s">
        <v>2072</v>
      </c>
      <c r="B1654" t="s">
        <v>2073</v>
      </c>
    </row>
    <row r="1655" spans="1:2">
      <c r="A1655" t="s">
        <v>2074</v>
      </c>
      <c r="B1655" t="s">
        <v>2075</v>
      </c>
    </row>
    <row r="1656" spans="1:2">
      <c r="A1656" t="s">
        <v>70</v>
      </c>
      <c r="B1656" t="s">
        <v>2076</v>
      </c>
    </row>
    <row r="1657" spans="1:2">
      <c r="A1657" t="s">
        <v>147</v>
      </c>
      <c r="B1657" t="s">
        <v>2076</v>
      </c>
    </row>
    <row r="1658" spans="1:2">
      <c r="A1658" t="s">
        <v>2079</v>
      </c>
      <c r="B1658" t="s">
        <v>2080</v>
      </c>
    </row>
    <row r="1659" spans="1:2">
      <c r="A1659" t="s">
        <v>2081</v>
      </c>
      <c r="B1659" t="s">
        <v>2082</v>
      </c>
    </row>
    <row r="1660" spans="1:2">
      <c r="A1660" t="s">
        <v>2083</v>
      </c>
      <c r="B1660" t="s">
        <v>2084</v>
      </c>
    </row>
    <row r="1661" spans="1:2">
      <c r="A1661" t="s">
        <v>2085</v>
      </c>
      <c r="B1661" t="s">
        <v>2086</v>
      </c>
    </row>
    <row r="1662" spans="1:2">
      <c r="A1662" t="s">
        <v>2087</v>
      </c>
      <c r="B1662" t="s">
        <v>2088</v>
      </c>
    </row>
    <row r="1663" spans="1:2">
      <c r="A1663" t="s">
        <v>2089</v>
      </c>
      <c r="B1663" t="s">
        <v>2090</v>
      </c>
    </row>
    <row r="1664" spans="1:2">
      <c r="A1664" t="s">
        <v>2091</v>
      </c>
      <c r="B1664" t="s">
        <v>2090</v>
      </c>
    </row>
    <row r="1665" spans="1:2">
      <c r="A1665" t="s">
        <v>2092</v>
      </c>
      <c r="B1665" t="s">
        <v>2093</v>
      </c>
    </row>
    <row r="1666" spans="1:2">
      <c r="A1666" t="s">
        <v>2094</v>
      </c>
      <c r="B1666" t="s">
        <v>2095</v>
      </c>
    </row>
    <row r="1667" spans="1:2">
      <c r="A1667" t="s">
        <v>2096</v>
      </c>
      <c r="B1667" t="s">
        <v>2097</v>
      </c>
    </row>
    <row r="1668" spans="1:2">
      <c r="A1668" t="s">
        <v>2098</v>
      </c>
      <c r="B1668" t="s">
        <v>2099</v>
      </c>
    </row>
    <row r="1669" spans="1:2">
      <c r="A1669" t="s">
        <v>2100</v>
      </c>
      <c r="B1669" t="s">
        <v>2101</v>
      </c>
    </row>
    <row r="1670" spans="1:2">
      <c r="A1670" t="s">
        <v>2102</v>
      </c>
      <c r="B1670" t="s">
        <v>2103</v>
      </c>
    </row>
    <row r="1671" spans="1:2">
      <c r="A1671" t="s">
        <v>2104</v>
      </c>
      <c r="B1671" t="s">
        <v>2105</v>
      </c>
    </row>
    <row r="1672" spans="1:2">
      <c r="A1672" t="s">
        <v>2106</v>
      </c>
      <c r="B1672" t="s">
        <v>2107</v>
      </c>
    </row>
    <row r="1673" spans="1:2">
      <c r="A1673" t="s">
        <v>2108</v>
      </c>
      <c r="B1673" t="s">
        <v>2109</v>
      </c>
    </row>
    <row r="1674" spans="1:2">
      <c r="A1674" t="s">
        <v>2110</v>
      </c>
      <c r="B1674" t="s">
        <v>2111</v>
      </c>
    </row>
    <row r="1675" spans="1:2">
      <c r="A1675" t="s">
        <v>2112</v>
      </c>
      <c r="B1675" t="s">
        <v>2113</v>
      </c>
    </row>
    <row r="1676" spans="1:2">
      <c r="A1676" t="s">
        <v>2114</v>
      </c>
      <c r="B1676" t="s">
        <v>2115</v>
      </c>
    </row>
    <row r="1677" spans="1:2">
      <c r="A1677" t="s">
        <v>2116</v>
      </c>
      <c r="B1677" t="s">
        <v>2117</v>
      </c>
    </row>
    <row r="1678" spans="1:2">
      <c r="A1678" t="s">
        <v>2118</v>
      </c>
      <c r="B1678" t="s">
        <v>2115</v>
      </c>
    </row>
    <row r="1679" spans="1:2">
      <c r="A1679" t="s">
        <v>2119</v>
      </c>
      <c r="B1679" t="s">
        <v>2117</v>
      </c>
    </row>
    <row r="1680" spans="1:2">
      <c r="A1680" t="s">
        <v>2120</v>
      </c>
      <c r="B1680" t="s">
        <v>2121</v>
      </c>
    </row>
    <row r="1681" spans="1:2">
      <c r="A1681" t="s">
        <v>1414</v>
      </c>
      <c r="B1681" t="s">
        <v>1415</v>
      </c>
    </row>
    <row r="1682" spans="1:2">
      <c r="A1682" t="s">
        <v>2124</v>
      </c>
      <c r="B1682" t="s">
        <v>2125</v>
      </c>
    </row>
    <row r="1683" spans="1:2">
      <c r="A1683" t="s">
        <v>2126</v>
      </c>
      <c r="B1683" t="s">
        <v>2127</v>
      </c>
    </row>
    <row r="1684" spans="1:2">
      <c r="A1684" t="s">
        <v>2128</v>
      </c>
      <c r="B1684" t="s">
        <v>2129</v>
      </c>
    </row>
    <row r="1685" spans="1:2">
      <c r="A1685" t="s">
        <v>2130</v>
      </c>
      <c r="B1685" t="s">
        <v>2131</v>
      </c>
    </row>
    <row r="1686" spans="1:2">
      <c r="A1686" t="s">
        <v>2132</v>
      </c>
      <c r="B1686" t="s">
        <v>2133</v>
      </c>
    </row>
    <row r="1687" spans="1:2">
      <c r="A1687" t="s">
        <v>2134</v>
      </c>
      <c r="B1687" t="s">
        <v>2135</v>
      </c>
    </row>
    <row r="1688" spans="1:2">
      <c r="A1688" t="s">
        <v>2136</v>
      </c>
      <c r="B1688" t="s">
        <v>2137</v>
      </c>
    </row>
    <row r="1689" spans="1:2">
      <c r="A1689" t="s">
        <v>2138</v>
      </c>
      <c r="B1689" t="s">
        <v>2139</v>
      </c>
    </row>
    <row r="1690" spans="1:2">
      <c r="A1690" t="s">
        <v>2140</v>
      </c>
      <c r="B1690" t="s">
        <v>2141</v>
      </c>
    </row>
    <row r="1691" spans="1:2">
      <c r="A1691" t="s">
        <v>2142</v>
      </c>
      <c r="B1691" t="s">
        <v>2143</v>
      </c>
    </row>
    <row r="1692" spans="1:2">
      <c r="A1692" t="s">
        <v>2144</v>
      </c>
      <c r="B1692" t="s">
        <v>2145</v>
      </c>
    </row>
    <row r="1693" spans="1:2">
      <c r="A1693" t="s">
        <v>2146</v>
      </c>
      <c r="B1693" t="s">
        <v>2147</v>
      </c>
    </row>
    <row r="1694" spans="1:2">
      <c r="A1694" t="s">
        <v>2148</v>
      </c>
      <c r="B1694" t="s">
        <v>2149</v>
      </c>
    </row>
    <row r="1695" spans="1:2">
      <c r="A1695" t="s">
        <v>2150</v>
      </c>
      <c r="B1695" t="s">
        <v>2151</v>
      </c>
    </row>
    <row r="1696" spans="1:2">
      <c r="A1696" t="s">
        <v>2152</v>
      </c>
      <c r="B1696" t="s">
        <v>2153</v>
      </c>
    </row>
    <row r="1697" spans="1:2">
      <c r="A1697" t="s">
        <v>2154</v>
      </c>
      <c r="B1697" t="s">
        <v>2155</v>
      </c>
    </row>
    <row r="1698" spans="1:2">
      <c r="A1698" t="s">
        <v>2156</v>
      </c>
      <c r="B1698" t="s">
        <v>2157</v>
      </c>
    </row>
    <row r="1699" spans="1:2">
      <c r="A1699" t="s">
        <v>2158</v>
      </c>
      <c r="B1699" t="s">
        <v>2159</v>
      </c>
    </row>
    <row r="1700" spans="1:2">
      <c r="A1700" t="s">
        <v>2160</v>
      </c>
      <c r="B1700" t="s">
        <v>2161</v>
      </c>
    </row>
    <row r="1701" spans="1:2">
      <c r="A1701" t="s">
        <v>2162</v>
      </c>
      <c r="B1701" t="s">
        <v>2163</v>
      </c>
    </row>
    <row r="1702" spans="1:2">
      <c r="A1702" t="s">
        <v>2164</v>
      </c>
      <c r="B1702" t="s">
        <v>2165</v>
      </c>
    </row>
    <row r="1703" spans="1:2">
      <c r="A1703" t="s">
        <v>2166</v>
      </c>
      <c r="B1703" t="s">
        <v>2167</v>
      </c>
    </row>
    <row r="1704" spans="1:2">
      <c r="A1704" t="s">
        <v>2168</v>
      </c>
      <c r="B1704" t="s">
        <v>2169</v>
      </c>
    </row>
    <row r="1705" spans="1:2">
      <c r="A1705" t="s">
        <v>2170</v>
      </c>
      <c r="B1705" t="s">
        <v>2171</v>
      </c>
    </row>
    <row r="1706" spans="1:2">
      <c r="A1706" t="s">
        <v>162</v>
      </c>
      <c r="B1706" t="s">
        <v>2172</v>
      </c>
    </row>
    <row r="1707" spans="1:2">
      <c r="A1707" t="s">
        <v>2173</v>
      </c>
      <c r="B1707" t="s">
        <v>2174</v>
      </c>
    </row>
    <row r="1708" spans="1:2">
      <c r="A1708" t="s">
        <v>2175</v>
      </c>
      <c r="B1708" t="s">
        <v>2169</v>
      </c>
    </row>
    <row r="1709" spans="1:2">
      <c r="A1709" t="s">
        <v>2176</v>
      </c>
      <c r="B1709" t="s">
        <v>2169</v>
      </c>
    </row>
    <row r="1710" spans="1:2">
      <c r="A1710" t="s">
        <v>2177</v>
      </c>
      <c r="B1710" t="s">
        <v>2178</v>
      </c>
    </row>
    <row r="1711" spans="1:2">
      <c r="A1711" t="s">
        <v>2179</v>
      </c>
      <c r="B1711" t="s">
        <v>2180</v>
      </c>
    </row>
    <row r="1712" spans="1:2">
      <c r="A1712" t="s">
        <v>99</v>
      </c>
      <c r="B1712" t="s">
        <v>2181</v>
      </c>
    </row>
    <row r="1713" spans="1:2">
      <c r="A1713" t="s">
        <v>2182</v>
      </c>
      <c r="B1713" t="s">
        <v>2183</v>
      </c>
    </row>
    <row r="1714" spans="1:2">
      <c r="A1714" t="s">
        <v>2184</v>
      </c>
      <c r="B1714" t="s">
        <v>2185</v>
      </c>
    </row>
    <row r="1715" spans="1:2">
      <c r="A1715" t="s">
        <v>2186</v>
      </c>
      <c r="B1715" t="s">
        <v>2187</v>
      </c>
    </row>
    <row r="1716" spans="1:2">
      <c r="A1716" t="s">
        <v>2188</v>
      </c>
      <c r="B1716" t="s">
        <v>2189</v>
      </c>
    </row>
    <row r="1717" spans="1:2">
      <c r="A1717" t="s">
        <v>2190</v>
      </c>
      <c r="B1717" t="s">
        <v>2191</v>
      </c>
    </row>
    <row r="1718" spans="1:2">
      <c r="A1718" t="s">
        <v>2192</v>
      </c>
      <c r="B1718" t="s">
        <v>2193</v>
      </c>
    </row>
    <row r="1719" spans="1:2">
      <c r="A1719" t="s">
        <v>2194</v>
      </c>
      <c r="B1719" t="s">
        <v>2195</v>
      </c>
    </row>
    <row r="1720" spans="1:2">
      <c r="A1720" t="s">
        <v>2196</v>
      </c>
      <c r="B1720" t="s">
        <v>2197</v>
      </c>
    </row>
    <row r="1721" spans="1:2">
      <c r="A1721" t="s">
        <v>2198</v>
      </c>
      <c r="B1721" t="s">
        <v>2199</v>
      </c>
    </row>
    <row r="1722" spans="1:2">
      <c r="A1722" t="s">
        <v>2200</v>
      </c>
      <c r="B1722" t="s">
        <v>2201</v>
      </c>
    </row>
    <row r="1723" spans="1:2">
      <c r="A1723" t="s">
        <v>2202</v>
      </c>
      <c r="B1723" t="s">
        <v>2203</v>
      </c>
    </row>
    <row r="1724" spans="1:2">
      <c r="A1724" t="s">
        <v>2204</v>
      </c>
      <c r="B1724" t="s">
        <v>2205</v>
      </c>
    </row>
    <row r="1725" spans="1:2">
      <c r="A1725" t="s">
        <v>2206</v>
      </c>
      <c r="B1725" t="s">
        <v>2207</v>
      </c>
    </row>
    <row r="1726" spans="1:2">
      <c r="A1726" t="s">
        <v>2208</v>
      </c>
      <c r="B1726" t="s">
        <v>2209</v>
      </c>
    </row>
    <row r="1727" spans="1:2">
      <c r="A1727" t="s">
        <v>2210</v>
      </c>
      <c r="B1727" t="s">
        <v>2211</v>
      </c>
    </row>
    <row r="1728" spans="1:2">
      <c r="A1728" t="s">
        <v>2212</v>
      </c>
      <c r="B1728" t="s">
        <v>2213</v>
      </c>
    </row>
    <row r="1729" spans="1:2">
      <c r="A1729" t="s">
        <v>2214</v>
      </c>
      <c r="B1729" t="s">
        <v>2215</v>
      </c>
    </row>
    <row r="1730" spans="1:2">
      <c r="A1730" t="s">
        <v>2216</v>
      </c>
      <c r="B1730" t="s">
        <v>2217</v>
      </c>
    </row>
    <row r="1731" spans="1:2">
      <c r="A1731" t="s">
        <v>2218</v>
      </c>
      <c r="B1731" t="s">
        <v>2219</v>
      </c>
    </row>
    <row r="1732" spans="1:2">
      <c r="A1732" t="s">
        <v>2220</v>
      </c>
      <c r="B1732" t="s">
        <v>2221</v>
      </c>
    </row>
    <row r="1733" spans="1:2">
      <c r="A1733" t="s">
        <v>2222</v>
      </c>
      <c r="B1733" t="s">
        <v>2223</v>
      </c>
    </row>
    <row r="1734" spans="1:2">
      <c r="A1734" t="s">
        <v>2224</v>
      </c>
      <c r="B1734" t="s">
        <v>2225</v>
      </c>
    </row>
    <row r="1735" spans="1:2">
      <c r="A1735" t="s">
        <v>2226</v>
      </c>
      <c r="B1735" t="s">
        <v>2227</v>
      </c>
    </row>
    <row r="1736" spans="1:2">
      <c r="A1736" t="s">
        <v>2228</v>
      </c>
      <c r="B1736" t="s">
        <v>2229</v>
      </c>
    </row>
    <row r="1737" spans="1:2">
      <c r="A1737" t="s">
        <v>2230</v>
      </c>
      <c r="B1737" t="s">
        <v>2231</v>
      </c>
    </row>
    <row r="1738" spans="1:2">
      <c r="A1738" t="s">
        <v>2232</v>
      </c>
      <c r="B1738" t="s">
        <v>2233</v>
      </c>
    </row>
    <row r="1739" spans="1:2">
      <c r="A1739" t="s">
        <v>2234</v>
      </c>
      <c r="B1739" t="s">
        <v>2235</v>
      </c>
    </row>
    <row r="1740" spans="1:2">
      <c r="A1740" t="s">
        <v>2236</v>
      </c>
      <c r="B1740" t="s">
        <v>2237</v>
      </c>
    </row>
    <row r="1741" spans="1:2">
      <c r="A1741" t="s">
        <v>2238</v>
      </c>
      <c r="B1741" t="s">
        <v>2239</v>
      </c>
    </row>
    <row r="1742" spans="1:2">
      <c r="A1742" t="s">
        <v>2240</v>
      </c>
      <c r="B1742" t="s">
        <v>2241</v>
      </c>
    </row>
    <row r="1743" spans="1:2">
      <c r="A1743" t="s">
        <v>2242</v>
      </c>
      <c r="B1743" t="s">
        <v>2243</v>
      </c>
    </row>
    <row r="1744" spans="1:2">
      <c r="A1744" t="s">
        <v>2244</v>
      </c>
      <c r="B1744" t="s">
        <v>2245</v>
      </c>
    </row>
    <row r="1745" spans="1:2">
      <c r="A1745" t="s">
        <v>2246</v>
      </c>
      <c r="B1745" t="s">
        <v>2247</v>
      </c>
    </row>
    <row r="1746" spans="1:2">
      <c r="A1746" t="s">
        <v>2248</v>
      </c>
      <c r="B1746" t="s">
        <v>2249</v>
      </c>
    </row>
    <row r="1747" spans="1:2">
      <c r="A1747" t="s">
        <v>2250</v>
      </c>
      <c r="B1747" t="s">
        <v>2251</v>
      </c>
    </row>
    <row r="1748" spans="1:2">
      <c r="A1748" t="s">
        <v>2252</v>
      </c>
      <c r="B1748" t="s">
        <v>2253</v>
      </c>
    </row>
    <row r="1749" spans="1:2">
      <c r="A1749" t="s">
        <v>2254</v>
      </c>
      <c r="B1749" t="s">
        <v>2255</v>
      </c>
    </row>
    <row r="1750" spans="1:2">
      <c r="A1750" t="s">
        <v>2256</v>
      </c>
      <c r="B1750" t="s">
        <v>2257</v>
      </c>
    </row>
    <row r="1751" spans="1:2">
      <c r="A1751" t="s">
        <v>3911</v>
      </c>
      <c r="B1751" t="s">
        <v>3928</v>
      </c>
    </row>
    <row r="1752" spans="1:2">
      <c r="A1752" t="s">
        <v>2258</v>
      </c>
      <c r="B1752" t="s">
        <v>2259</v>
      </c>
    </row>
    <row r="1753" spans="1:2">
      <c r="A1753" t="s">
        <v>2260</v>
      </c>
      <c r="B1753" t="s">
        <v>2261</v>
      </c>
    </row>
    <row r="1754" spans="1:2">
      <c r="A1754" t="s">
        <v>3906</v>
      </c>
      <c r="B1754" t="s">
        <v>3929</v>
      </c>
    </row>
    <row r="1755" spans="1:2">
      <c r="A1755" t="s">
        <v>98</v>
      </c>
      <c r="B1755" t="s">
        <v>2262</v>
      </c>
    </row>
    <row r="1756" spans="1:2">
      <c r="A1756" t="s">
        <v>2263</v>
      </c>
      <c r="B1756" t="s">
        <v>2264</v>
      </c>
    </row>
    <row r="1757" spans="1:2">
      <c r="A1757" t="s">
        <v>2265</v>
      </c>
      <c r="B1757" t="s">
        <v>2266</v>
      </c>
    </row>
    <row r="1758" spans="1:2">
      <c r="A1758" t="s">
        <v>2267</v>
      </c>
      <c r="B1758" t="s">
        <v>2268</v>
      </c>
    </row>
    <row r="1759" spans="1:2">
      <c r="A1759" t="s">
        <v>2269</v>
      </c>
      <c r="B1759" t="s">
        <v>2270</v>
      </c>
    </row>
    <row r="1760" spans="1:2">
      <c r="A1760" t="s">
        <v>2271</v>
      </c>
      <c r="B1760" t="s">
        <v>2272</v>
      </c>
    </row>
    <row r="1761" spans="1:2">
      <c r="A1761" t="s">
        <v>2273</v>
      </c>
      <c r="B1761" t="s">
        <v>2274</v>
      </c>
    </row>
    <row r="1762" spans="1:2">
      <c r="A1762" t="s">
        <v>2275</v>
      </c>
      <c r="B1762" t="s">
        <v>2276</v>
      </c>
    </row>
    <row r="1763" spans="1:2">
      <c r="A1763" t="s">
        <v>2277</v>
      </c>
      <c r="B1763" t="s">
        <v>2278</v>
      </c>
    </row>
    <row r="1764" spans="1:2">
      <c r="A1764" t="s">
        <v>2279</v>
      </c>
      <c r="B1764" t="s">
        <v>2280</v>
      </c>
    </row>
    <row r="1765" spans="1:2">
      <c r="A1765" t="s">
        <v>2281</v>
      </c>
      <c r="B1765" t="s">
        <v>2282</v>
      </c>
    </row>
    <row r="1766" spans="1:2">
      <c r="A1766" t="s">
        <v>2283</v>
      </c>
      <c r="B1766" t="s">
        <v>2284</v>
      </c>
    </row>
    <row r="1767" spans="1:2">
      <c r="A1767" t="s">
        <v>2285</v>
      </c>
      <c r="B1767" t="s">
        <v>2286</v>
      </c>
    </row>
    <row r="1768" spans="1:2">
      <c r="A1768" t="s">
        <v>2287</v>
      </c>
      <c r="B1768" t="s">
        <v>2288</v>
      </c>
    </row>
    <row r="1769" spans="1:2">
      <c r="A1769" t="s">
        <v>2289</v>
      </c>
      <c r="B1769" t="s">
        <v>2290</v>
      </c>
    </row>
    <row r="1770" spans="1:2">
      <c r="A1770" t="s">
        <v>2291</v>
      </c>
      <c r="B1770" t="s">
        <v>2292</v>
      </c>
    </row>
    <row r="1771" spans="1:2">
      <c r="A1771" t="s">
        <v>2293</v>
      </c>
      <c r="B1771" t="s">
        <v>2294</v>
      </c>
    </row>
    <row r="1772" spans="1:2">
      <c r="A1772" t="s">
        <v>2295</v>
      </c>
      <c r="B1772" t="s">
        <v>2296</v>
      </c>
    </row>
    <row r="1773" spans="1:2">
      <c r="A1773" t="s">
        <v>2297</v>
      </c>
      <c r="B1773" t="s">
        <v>2298</v>
      </c>
    </row>
    <row r="1774" spans="1:2">
      <c r="A1774" t="s">
        <v>2299</v>
      </c>
      <c r="B1774" t="s">
        <v>2300</v>
      </c>
    </row>
    <row r="1775" spans="1:2">
      <c r="A1775" t="s">
        <v>2301</v>
      </c>
      <c r="B1775" t="s">
        <v>2302</v>
      </c>
    </row>
    <row r="1776" spans="1:2">
      <c r="A1776" t="s">
        <v>2303</v>
      </c>
      <c r="B1776" t="s">
        <v>2304</v>
      </c>
    </row>
    <row r="1777" spans="1:2">
      <c r="A1777" t="s">
        <v>2305</v>
      </c>
      <c r="B1777" t="s">
        <v>2306</v>
      </c>
    </row>
    <row r="1778" spans="1:2">
      <c r="A1778" t="s">
        <v>2307</v>
      </c>
      <c r="B1778" t="s">
        <v>2308</v>
      </c>
    </row>
    <row r="1779" spans="1:2">
      <c r="A1779" t="s">
        <v>2309</v>
      </c>
      <c r="B1779" t="s">
        <v>2310</v>
      </c>
    </row>
    <row r="1780" spans="1:2">
      <c r="A1780" t="s">
        <v>2311</v>
      </c>
      <c r="B1780" t="s">
        <v>2312</v>
      </c>
    </row>
    <row r="1781" spans="1:2">
      <c r="A1781" t="s">
        <v>2313</v>
      </c>
      <c r="B1781" t="s">
        <v>2314</v>
      </c>
    </row>
    <row r="1782" spans="1:2">
      <c r="A1782" t="s">
        <v>2315</v>
      </c>
      <c r="B1782" t="s">
        <v>2316</v>
      </c>
    </row>
    <row r="1783" spans="1:2">
      <c r="A1783" t="s">
        <v>2317</v>
      </c>
      <c r="B1783" t="s">
        <v>2318</v>
      </c>
    </row>
    <row r="1784" spans="1:2">
      <c r="A1784" t="s">
        <v>2319</v>
      </c>
      <c r="B1784" t="s">
        <v>2320</v>
      </c>
    </row>
    <row r="1785" spans="1:2">
      <c r="A1785" t="s">
        <v>2321</v>
      </c>
      <c r="B1785" t="s">
        <v>2322</v>
      </c>
    </row>
    <row r="1786" spans="1:2">
      <c r="A1786" t="s">
        <v>2323</v>
      </c>
      <c r="B1786" t="s">
        <v>2324</v>
      </c>
    </row>
    <row r="1787" spans="1:2">
      <c r="A1787" t="s">
        <v>2325</v>
      </c>
      <c r="B1787" t="s">
        <v>2326</v>
      </c>
    </row>
    <row r="1788" spans="1:2">
      <c r="A1788" t="s">
        <v>2327</v>
      </c>
      <c r="B1788" t="s">
        <v>2328</v>
      </c>
    </row>
    <row r="1789" spans="1:2">
      <c r="A1789" t="s">
        <v>2331</v>
      </c>
      <c r="B1789" t="s">
        <v>2332</v>
      </c>
    </row>
    <row r="1790" spans="1:2">
      <c r="A1790" t="s">
        <v>2333</v>
      </c>
      <c r="B1790" t="s">
        <v>2334</v>
      </c>
    </row>
    <row r="1791" spans="1:2">
      <c r="A1791" t="s">
        <v>2335</v>
      </c>
      <c r="B1791" t="s">
        <v>2336</v>
      </c>
    </row>
    <row r="1792" spans="1:2">
      <c r="A1792" t="s">
        <v>2337</v>
      </c>
      <c r="B1792" t="s">
        <v>2338</v>
      </c>
    </row>
    <row r="1793" spans="1:2">
      <c r="A1793" t="s">
        <v>2339</v>
      </c>
      <c r="B1793" t="s">
        <v>2340</v>
      </c>
    </row>
    <row r="1794" spans="1:2">
      <c r="A1794" t="s">
        <v>2491</v>
      </c>
      <c r="B1794" t="s">
        <v>2492</v>
      </c>
    </row>
    <row r="1795" spans="1:2">
      <c r="A1795" t="s">
        <v>2341</v>
      </c>
      <c r="B1795" t="s">
        <v>2342</v>
      </c>
    </row>
    <row r="1796" spans="1:2">
      <c r="A1796" t="s">
        <v>2493</v>
      </c>
      <c r="B1796" t="s">
        <v>2494</v>
      </c>
    </row>
    <row r="1797" spans="1:2">
      <c r="A1797" t="s">
        <v>2476</v>
      </c>
      <c r="B1797" t="s">
        <v>2477</v>
      </c>
    </row>
    <row r="1798" spans="1:2">
      <c r="A1798" t="s">
        <v>2343</v>
      </c>
      <c r="B1798" t="s">
        <v>2344</v>
      </c>
    </row>
    <row r="1799" spans="1:2">
      <c r="A1799" t="s">
        <v>2345</v>
      </c>
      <c r="B1799" t="s">
        <v>2346</v>
      </c>
    </row>
    <row r="1800" spans="1:2">
      <c r="A1800" t="s">
        <v>2347</v>
      </c>
      <c r="B1800" t="s">
        <v>2348</v>
      </c>
    </row>
    <row r="1801" spans="1:2">
      <c r="A1801" t="s">
        <v>2349</v>
      </c>
      <c r="B1801" t="s">
        <v>2350</v>
      </c>
    </row>
    <row r="1802" spans="1:2">
      <c r="A1802" t="s">
        <v>2351</v>
      </c>
      <c r="B1802" t="s">
        <v>2352</v>
      </c>
    </row>
    <row r="1803" spans="1:2">
      <c r="A1803" t="s">
        <v>2353</v>
      </c>
      <c r="B1803" t="s">
        <v>2354</v>
      </c>
    </row>
    <row r="1804" spans="1:2">
      <c r="A1804" t="s">
        <v>2355</v>
      </c>
      <c r="B1804" t="s">
        <v>2356</v>
      </c>
    </row>
    <row r="1805" spans="1:2">
      <c r="A1805" t="s">
        <v>2357</v>
      </c>
      <c r="B1805" t="s">
        <v>2358</v>
      </c>
    </row>
    <row r="1806" spans="1:2">
      <c r="A1806" t="s">
        <v>2359</v>
      </c>
      <c r="B1806" t="s">
        <v>2360</v>
      </c>
    </row>
    <row r="1807" spans="1:2">
      <c r="A1807" t="s">
        <v>2361</v>
      </c>
      <c r="B1807" t="s">
        <v>2362</v>
      </c>
    </row>
    <row r="1808" spans="1:2">
      <c r="A1808" t="s">
        <v>2363</v>
      </c>
      <c r="B1808" t="s">
        <v>2364</v>
      </c>
    </row>
    <row r="1809" spans="1:2">
      <c r="A1809" t="s">
        <v>2365</v>
      </c>
      <c r="B1809" t="s">
        <v>2366</v>
      </c>
    </row>
    <row r="1810" spans="1:2">
      <c r="A1810" t="s">
        <v>2367</v>
      </c>
      <c r="B1810" t="s">
        <v>2368</v>
      </c>
    </row>
    <row r="1811" spans="1:2">
      <c r="A1811" t="s">
        <v>2369</v>
      </c>
      <c r="B1811" t="s">
        <v>2370</v>
      </c>
    </row>
    <row r="1812" spans="1:2">
      <c r="A1812" t="s">
        <v>2371</v>
      </c>
      <c r="B1812" t="s">
        <v>2372</v>
      </c>
    </row>
    <row r="1813" spans="1:2">
      <c r="A1813" t="s">
        <v>2495</v>
      </c>
      <c r="B1813" t="s">
        <v>2496</v>
      </c>
    </row>
    <row r="1814" spans="1:2">
      <c r="A1814" t="s">
        <v>2373</v>
      </c>
      <c r="B1814" t="s">
        <v>2368</v>
      </c>
    </row>
    <row r="1815" spans="1:2">
      <c r="A1815" t="s">
        <v>63</v>
      </c>
      <c r="B1815" t="s">
        <v>2497</v>
      </c>
    </row>
    <row r="1816" spans="1:2">
      <c r="A1816" t="s">
        <v>2541</v>
      </c>
      <c r="B1816" t="s">
        <v>2542</v>
      </c>
    </row>
    <row r="1817" spans="1:2">
      <c r="A1817" t="s">
        <v>2374</v>
      </c>
      <c r="B1817" t="s">
        <v>2375</v>
      </c>
    </row>
    <row r="1818" spans="1:2">
      <c r="A1818" t="s">
        <v>2376</v>
      </c>
      <c r="B1818" t="s">
        <v>2377</v>
      </c>
    </row>
    <row r="1819" spans="1:2">
      <c r="A1819" t="s">
        <v>2378</v>
      </c>
      <c r="B1819" t="s">
        <v>2379</v>
      </c>
    </row>
    <row r="1820" spans="1:2">
      <c r="A1820" t="s">
        <v>2380</v>
      </c>
      <c r="B1820" t="s">
        <v>2381</v>
      </c>
    </row>
    <row r="1821" spans="1:2">
      <c r="A1821" t="s">
        <v>2382</v>
      </c>
      <c r="B1821" t="s">
        <v>2383</v>
      </c>
    </row>
    <row r="1822" spans="1:2">
      <c r="A1822" t="s">
        <v>2517</v>
      </c>
      <c r="B1822" t="s">
        <v>2518</v>
      </c>
    </row>
    <row r="1823" spans="1:2">
      <c r="A1823" t="s">
        <v>75</v>
      </c>
      <c r="B1823" t="s">
        <v>2519</v>
      </c>
    </row>
    <row r="1824" spans="1:2">
      <c r="A1824" t="s">
        <v>2478</v>
      </c>
      <c r="B1824" t="s">
        <v>2479</v>
      </c>
    </row>
    <row r="1825" spans="1:2">
      <c r="A1825" t="s">
        <v>2384</v>
      </c>
      <c r="B1825" t="s">
        <v>2385</v>
      </c>
    </row>
    <row r="1826" spans="1:2">
      <c r="A1826" t="s">
        <v>2543</v>
      </c>
      <c r="B1826" t="s">
        <v>2544</v>
      </c>
    </row>
    <row r="1827" spans="1:2">
      <c r="A1827" t="s">
        <v>2386</v>
      </c>
      <c r="B1827" t="s">
        <v>2387</v>
      </c>
    </row>
    <row r="1828" spans="1:2">
      <c r="A1828" t="s">
        <v>2388</v>
      </c>
      <c r="B1828" t="s">
        <v>2389</v>
      </c>
    </row>
    <row r="1829" spans="1:2">
      <c r="A1829" t="s">
        <v>2390</v>
      </c>
      <c r="B1829" t="s">
        <v>2391</v>
      </c>
    </row>
    <row r="1830" spans="1:2">
      <c r="A1830" t="s">
        <v>2392</v>
      </c>
      <c r="B1830" t="s">
        <v>2393</v>
      </c>
    </row>
    <row r="1831" spans="1:2">
      <c r="A1831" t="s">
        <v>2394</v>
      </c>
      <c r="B1831" t="s">
        <v>2395</v>
      </c>
    </row>
    <row r="1832" spans="1:2">
      <c r="A1832" t="s">
        <v>2396</v>
      </c>
      <c r="B1832" t="s">
        <v>2397</v>
      </c>
    </row>
    <row r="1833" spans="1:2">
      <c r="A1833" t="s">
        <v>86</v>
      </c>
      <c r="B1833" t="s">
        <v>2545</v>
      </c>
    </row>
    <row r="1834" spans="1:2">
      <c r="A1834" t="s">
        <v>91</v>
      </c>
      <c r="B1834" t="s">
        <v>2498</v>
      </c>
    </row>
    <row r="1835" spans="1:2">
      <c r="A1835" t="s">
        <v>169</v>
      </c>
      <c r="B1835" t="s">
        <v>2398</v>
      </c>
    </row>
    <row r="1836" spans="1:2">
      <c r="A1836" t="s">
        <v>51</v>
      </c>
      <c r="B1836" t="s">
        <v>2399</v>
      </c>
    </row>
    <row r="1837" spans="1:2">
      <c r="A1837" t="s">
        <v>2400</v>
      </c>
      <c r="B1837" t="s">
        <v>2401</v>
      </c>
    </row>
    <row r="1838" spans="1:2">
      <c r="A1838" t="s">
        <v>78</v>
      </c>
      <c r="B1838" t="s">
        <v>2402</v>
      </c>
    </row>
    <row r="1839" spans="1:2">
      <c r="A1839" t="s">
        <v>84</v>
      </c>
      <c r="B1839" t="s">
        <v>2480</v>
      </c>
    </row>
    <row r="1840" spans="1:2">
      <c r="A1840" t="s">
        <v>124</v>
      </c>
      <c r="B1840" t="s">
        <v>2481</v>
      </c>
    </row>
    <row r="1841" spans="1:2">
      <c r="A1841" t="s">
        <v>46</v>
      </c>
      <c r="B1841" t="s">
        <v>2482</v>
      </c>
    </row>
    <row r="1842" spans="1:2">
      <c r="A1842" t="s">
        <v>2483</v>
      </c>
      <c r="B1842" t="s">
        <v>2484</v>
      </c>
    </row>
    <row r="1843" spans="1:2">
      <c r="A1843" t="s">
        <v>52</v>
      </c>
      <c r="B1843" t="s">
        <v>2403</v>
      </c>
    </row>
    <row r="1844" spans="1:2">
      <c r="A1844" t="s">
        <v>2404</v>
      </c>
      <c r="B1844" t="s">
        <v>2405</v>
      </c>
    </row>
    <row r="1845" spans="1:2">
      <c r="A1845" t="s">
        <v>95</v>
      </c>
      <c r="B1845" t="s">
        <v>2520</v>
      </c>
    </row>
    <row r="1846" spans="1:2">
      <c r="A1846" t="s">
        <v>2406</v>
      </c>
      <c r="B1846" t="s">
        <v>2407</v>
      </c>
    </row>
    <row r="1847" spans="1:2">
      <c r="A1847" t="s">
        <v>2408</v>
      </c>
      <c r="B1847" t="s">
        <v>2409</v>
      </c>
    </row>
    <row r="1848" spans="1:2">
      <c r="A1848" t="s">
        <v>116</v>
      </c>
      <c r="B1848" t="s">
        <v>2410</v>
      </c>
    </row>
    <row r="1849" spans="1:2">
      <c r="A1849" t="s">
        <v>144</v>
      </c>
      <c r="B1849" t="s">
        <v>2485</v>
      </c>
    </row>
    <row r="1850" spans="1:2">
      <c r="A1850" t="s">
        <v>85</v>
      </c>
      <c r="B1850" t="s">
        <v>2546</v>
      </c>
    </row>
    <row r="1851" spans="1:2">
      <c r="A1851" t="s">
        <v>141</v>
      </c>
      <c r="B1851" t="s">
        <v>2411</v>
      </c>
    </row>
    <row r="1852" spans="1:2">
      <c r="A1852" t="s">
        <v>2412</v>
      </c>
      <c r="B1852" t="s">
        <v>2407</v>
      </c>
    </row>
    <row r="1853" spans="1:2">
      <c r="A1853" t="s">
        <v>2499</v>
      </c>
      <c r="B1853" t="s">
        <v>2500</v>
      </c>
    </row>
    <row r="1854" spans="1:2">
      <c r="A1854" t="s">
        <v>2547</v>
      </c>
      <c r="B1854" t="s">
        <v>2548</v>
      </c>
    </row>
    <row r="1855" spans="1:2">
      <c r="A1855" t="s">
        <v>2413</v>
      </c>
      <c r="B1855" t="s">
        <v>2414</v>
      </c>
    </row>
    <row r="1856" spans="1:2">
      <c r="A1856" t="s">
        <v>87</v>
      </c>
      <c r="B1856" t="s">
        <v>2549</v>
      </c>
    </row>
    <row r="1857" spans="1:2">
      <c r="A1857" t="s">
        <v>48</v>
      </c>
      <c r="B1857" t="s">
        <v>2415</v>
      </c>
    </row>
    <row r="1858" spans="1:2">
      <c r="A1858" t="s">
        <v>125</v>
      </c>
      <c r="B1858" t="s">
        <v>2549</v>
      </c>
    </row>
    <row r="1859" spans="1:2">
      <c r="A1859" t="s">
        <v>73</v>
      </c>
      <c r="B1859" t="s">
        <v>2501</v>
      </c>
    </row>
    <row r="1860" spans="1:2">
      <c r="A1860" t="s">
        <v>82</v>
      </c>
      <c r="B1860" t="s">
        <v>2416</v>
      </c>
    </row>
    <row r="1861" spans="1:2">
      <c r="A1861" t="s">
        <v>225</v>
      </c>
      <c r="B1861" t="s">
        <v>2416</v>
      </c>
    </row>
    <row r="1862" spans="1:2">
      <c r="A1862" t="s">
        <v>79</v>
      </c>
      <c r="B1862" t="s">
        <v>2417</v>
      </c>
    </row>
    <row r="1863" spans="1:2">
      <c r="A1863" t="s">
        <v>81</v>
      </c>
      <c r="B1863" t="s">
        <v>2418</v>
      </c>
    </row>
    <row r="1864" spans="1:2">
      <c r="A1864" t="s">
        <v>191</v>
      </c>
      <c r="B1864" t="s">
        <v>2419</v>
      </c>
    </row>
    <row r="1865" spans="1:2">
      <c r="A1865" t="s">
        <v>2420</v>
      </c>
      <c r="B1865" t="s">
        <v>2421</v>
      </c>
    </row>
    <row r="1866" spans="1:2">
      <c r="A1866" t="s">
        <v>76</v>
      </c>
      <c r="B1866" t="s">
        <v>2521</v>
      </c>
    </row>
    <row r="1867" spans="1:2">
      <c r="A1867" t="s">
        <v>2522</v>
      </c>
      <c r="B1867" t="s">
        <v>2523</v>
      </c>
    </row>
    <row r="1868" spans="1:2">
      <c r="A1868" t="s">
        <v>59</v>
      </c>
      <c r="B1868" t="s">
        <v>2414</v>
      </c>
    </row>
    <row r="1869" spans="1:2">
      <c r="A1869" t="s">
        <v>61</v>
      </c>
      <c r="B1869" t="s">
        <v>2422</v>
      </c>
    </row>
    <row r="1870" spans="1:2">
      <c r="A1870" t="s">
        <v>5</v>
      </c>
      <c r="B1870" t="s">
        <v>2524</v>
      </c>
    </row>
    <row r="1871" spans="1:2">
      <c r="A1871" t="s">
        <v>229</v>
      </c>
      <c r="B1871" t="s">
        <v>2525</v>
      </c>
    </row>
    <row r="1872" spans="1:2">
      <c r="A1872" t="s">
        <v>2526</v>
      </c>
      <c r="B1872" t="s">
        <v>2524</v>
      </c>
    </row>
    <row r="1873" spans="1:2">
      <c r="A1873" t="s">
        <v>2423</v>
      </c>
      <c r="B1873" t="s">
        <v>2424</v>
      </c>
    </row>
    <row r="1874" spans="1:2">
      <c r="A1874" t="s">
        <v>122</v>
      </c>
      <c r="B1874" t="s">
        <v>2527</v>
      </c>
    </row>
    <row r="1875" spans="1:2">
      <c r="A1875" t="s">
        <v>123</v>
      </c>
      <c r="B1875" t="s">
        <v>2528</v>
      </c>
    </row>
    <row r="1876" spans="1:2">
      <c r="A1876" t="s">
        <v>2425</v>
      </c>
      <c r="B1876" t="s">
        <v>2426</v>
      </c>
    </row>
    <row r="1877" spans="1:2">
      <c r="A1877" t="s">
        <v>49</v>
      </c>
      <c r="B1877" t="s">
        <v>2427</v>
      </c>
    </row>
    <row r="1878" spans="1:2">
      <c r="A1878" t="s">
        <v>93</v>
      </c>
      <c r="B1878" t="s">
        <v>2502</v>
      </c>
    </row>
    <row r="1879" spans="1:2">
      <c r="A1879" t="s">
        <v>2428</v>
      </c>
      <c r="B1879" t="s">
        <v>2421</v>
      </c>
    </row>
    <row r="1880" spans="1:2">
      <c r="A1880" t="s">
        <v>10</v>
      </c>
      <c r="B1880" t="s">
        <v>2503</v>
      </c>
    </row>
    <row r="1881" spans="1:2">
      <c r="A1881" t="s">
        <v>25</v>
      </c>
      <c r="B1881" t="s">
        <v>2504</v>
      </c>
    </row>
    <row r="1882" spans="1:2">
      <c r="A1882" t="s">
        <v>11</v>
      </c>
      <c r="B1882" t="s">
        <v>2504</v>
      </c>
    </row>
    <row r="1883" spans="1:2">
      <c r="A1883" t="s">
        <v>309</v>
      </c>
      <c r="B1883" t="s">
        <v>2505</v>
      </c>
    </row>
    <row r="1884" spans="1:2">
      <c r="A1884" t="s">
        <v>13</v>
      </c>
      <c r="B1884" t="s">
        <v>2429</v>
      </c>
    </row>
    <row r="1885" spans="1:2">
      <c r="A1885" t="s">
        <v>2430</v>
      </c>
      <c r="B1885" t="s">
        <v>2431</v>
      </c>
    </row>
    <row r="1886" spans="1:2">
      <c r="A1886" t="s">
        <v>27</v>
      </c>
      <c r="B1886" t="s">
        <v>2432</v>
      </c>
    </row>
    <row r="1887" spans="1:2">
      <c r="A1887" t="s">
        <v>2433</v>
      </c>
      <c r="B1887" t="s">
        <v>2434</v>
      </c>
    </row>
    <row r="1888" spans="1:2">
      <c r="A1888" t="s">
        <v>142</v>
      </c>
      <c r="B1888" t="s">
        <v>2435</v>
      </c>
    </row>
    <row r="1889" spans="1:2">
      <c r="A1889" t="s">
        <v>143</v>
      </c>
      <c r="B1889" t="s">
        <v>2436</v>
      </c>
    </row>
    <row r="1890" spans="1:2">
      <c r="A1890" t="s">
        <v>2437</v>
      </c>
      <c r="B1890" t="s">
        <v>2438</v>
      </c>
    </row>
    <row r="1891" spans="1:2">
      <c r="A1891" t="s">
        <v>2439</v>
      </c>
      <c r="B1891" t="s">
        <v>2440</v>
      </c>
    </row>
    <row r="1892" spans="1:2">
      <c r="A1892" t="s">
        <v>2506</v>
      </c>
      <c r="B1892" t="s">
        <v>2507</v>
      </c>
    </row>
    <row r="1893" spans="1:2">
      <c r="A1893" t="s">
        <v>21</v>
      </c>
      <c r="B1893" t="s">
        <v>2550</v>
      </c>
    </row>
    <row r="1894" spans="1:2">
      <c r="A1894" t="s">
        <v>2441</v>
      </c>
      <c r="B1894" t="s">
        <v>2442</v>
      </c>
    </row>
    <row r="1895" spans="1:2">
      <c r="A1895" t="s">
        <v>2443</v>
      </c>
      <c r="B1895" t="s">
        <v>2444</v>
      </c>
    </row>
    <row r="1896" spans="1:2">
      <c r="A1896" t="s">
        <v>2445</v>
      </c>
      <c r="B1896" t="s">
        <v>2446</v>
      </c>
    </row>
    <row r="1897" spans="1:2">
      <c r="A1897" t="s">
        <v>2529</v>
      </c>
      <c r="B1897" t="s">
        <v>2530</v>
      </c>
    </row>
    <row r="1898" spans="1:2">
      <c r="A1898" t="s">
        <v>2531</v>
      </c>
      <c r="B1898" t="s">
        <v>2523</v>
      </c>
    </row>
    <row r="1899" spans="1:2">
      <c r="A1899" t="s">
        <v>6</v>
      </c>
      <c r="B1899" t="s">
        <v>2524</v>
      </c>
    </row>
    <row r="1900" spans="1:2">
      <c r="A1900" t="s">
        <v>118</v>
      </c>
      <c r="B1900" t="s">
        <v>2532</v>
      </c>
    </row>
    <row r="1901" spans="1:2">
      <c r="A1901" t="s">
        <v>96</v>
      </c>
      <c r="B1901" t="s">
        <v>2532</v>
      </c>
    </row>
    <row r="1902" spans="1:2">
      <c r="A1902" t="s">
        <v>44</v>
      </c>
      <c r="B1902" t="s">
        <v>2533</v>
      </c>
    </row>
    <row r="1903" spans="1:2">
      <c r="A1903" t="s">
        <v>171</v>
      </c>
      <c r="B1903" t="s">
        <v>2534</v>
      </c>
    </row>
    <row r="1904" spans="1:2">
      <c r="A1904" t="s">
        <v>12</v>
      </c>
      <c r="B1904" t="s">
        <v>2533</v>
      </c>
    </row>
    <row r="1905" spans="1:2">
      <c r="A1905" t="s">
        <v>301</v>
      </c>
      <c r="B1905" t="s">
        <v>2535</v>
      </c>
    </row>
    <row r="1906" spans="1:2">
      <c r="A1906" t="s">
        <v>302</v>
      </c>
      <c r="B1906" t="s">
        <v>2536</v>
      </c>
    </row>
    <row r="1907" spans="1:2">
      <c r="A1907" t="s">
        <v>303</v>
      </c>
      <c r="B1907" t="s">
        <v>2537</v>
      </c>
    </row>
    <row r="1908" spans="1:2">
      <c r="A1908" t="s">
        <v>2447</v>
      </c>
      <c r="B1908" t="s">
        <v>2448</v>
      </c>
    </row>
    <row r="1909" spans="1:2">
      <c r="A1909" t="s">
        <v>2449</v>
      </c>
      <c r="B1909" t="s">
        <v>2431</v>
      </c>
    </row>
    <row r="1910" spans="1:2">
      <c r="A1910" t="s">
        <v>28</v>
      </c>
      <c r="B1910" t="s">
        <v>2432</v>
      </c>
    </row>
    <row r="1911" spans="1:2">
      <c r="A1911" t="s">
        <v>304</v>
      </c>
      <c r="B1911" t="s">
        <v>2535</v>
      </c>
    </row>
    <row r="1912" spans="1:2">
      <c r="A1912" t="s">
        <v>14</v>
      </c>
      <c r="B1912" t="s">
        <v>2450</v>
      </c>
    </row>
    <row r="1913" spans="1:2">
      <c r="A1913" t="s">
        <v>42</v>
      </c>
      <c r="B1913" t="s">
        <v>2508</v>
      </c>
    </row>
    <row r="1914" spans="1:2">
      <c r="A1914" t="s">
        <v>43</v>
      </c>
      <c r="B1914" t="s">
        <v>2509</v>
      </c>
    </row>
    <row r="1915" spans="1:2">
      <c r="A1915" t="s">
        <v>170</v>
      </c>
      <c r="B1915" t="s">
        <v>2510</v>
      </c>
    </row>
    <row r="1916" spans="1:2">
      <c r="A1916" t="s">
        <v>312</v>
      </c>
      <c r="B1916" t="s">
        <v>2511</v>
      </c>
    </row>
    <row r="1917" spans="1:2">
      <c r="A1917" t="s">
        <v>2451</v>
      </c>
      <c r="B1917" t="s">
        <v>2452</v>
      </c>
    </row>
    <row r="1918" spans="1:2">
      <c r="A1918" t="s">
        <v>53</v>
      </c>
      <c r="B1918" t="s">
        <v>2551</v>
      </c>
    </row>
    <row r="1919" spans="1:2">
      <c r="A1919" t="s">
        <v>22</v>
      </c>
      <c r="B1919" t="s">
        <v>2552</v>
      </c>
    </row>
    <row r="1920" spans="1:2">
      <c r="A1920" t="s">
        <v>2553</v>
      </c>
      <c r="B1920" t="s">
        <v>2554</v>
      </c>
    </row>
    <row r="1921" spans="1:2">
      <c r="A1921" t="s">
        <v>54</v>
      </c>
      <c r="B1921" t="s">
        <v>2555</v>
      </c>
    </row>
    <row r="1922" spans="1:2">
      <c r="A1922" t="s">
        <v>2556</v>
      </c>
      <c r="B1922" t="s">
        <v>2557</v>
      </c>
    </row>
    <row r="1923" spans="1:2">
      <c r="A1923" t="s">
        <v>172</v>
      </c>
      <c r="B1923" t="s">
        <v>2558</v>
      </c>
    </row>
    <row r="1924" spans="1:2">
      <c r="A1924" t="s">
        <v>2559</v>
      </c>
      <c r="B1924" t="s">
        <v>2560</v>
      </c>
    </row>
    <row r="1925" spans="1:2">
      <c r="A1925" t="s">
        <v>19</v>
      </c>
      <c r="B1925" t="s">
        <v>2453</v>
      </c>
    </row>
    <row r="1926" spans="1:2">
      <c r="A1926" t="s">
        <v>20</v>
      </c>
      <c r="B1926" t="s">
        <v>2454</v>
      </c>
    </row>
    <row r="1927" spans="1:2">
      <c r="A1927" t="s">
        <v>2561</v>
      </c>
      <c r="B1927" t="s">
        <v>2562</v>
      </c>
    </row>
    <row r="1928" spans="1:2">
      <c r="A1928" t="s">
        <v>17</v>
      </c>
      <c r="B1928" t="s">
        <v>2486</v>
      </c>
    </row>
    <row r="1929" spans="1:2">
      <c r="A1929" t="s">
        <v>18</v>
      </c>
      <c r="B1929" t="s">
        <v>2487</v>
      </c>
    </row>
    <row r="1930" spans="1:2">
      <c r="A1930" t="s">
        <v>193</v>
      </c>
      <c r="B1930" t="s">
        <v>2512</v>
      </c>
    </row>
    <row r="1931" spans="1:2">
      <c r="A1931" t="s">
        <v>15</v>
      </c>
      <c r="B1931" t="s">
        <v>2455</v>
      </c>
    </row>
    <row r="1932" spans="1:2">
      <c r="A1932" t="s">
        <v>26</v>
      </c>
      <c r="B1932" t="s">
        <v>2456</v>
      </c>
    </row>
    <row r="1933" spans="1:2">
      <c r="A1933" t="s">
        <v>16</v>
      </c>
      <c r="B1933" t="s">
        <v>2457</v>
      </c>
    </row>
    <row r="1934" spans="1:2">
      <c r="A1934" t="s">
        <v>121</v>
      </c>
      <c r="B1934" t="s">
        <v>2563</v>
      </c>
    </row>
    <row r="1935" spans="1:2">
      <c r="A1935" t="s">
        <v>97</v>
      </c>
      <c r="B1935" t="s">
        <v>2564</v>
      </c>
    </row>
    <row r="1936" spans="1:2">
      <c r="A1936" t="s">
        <v>192</v>
      </c>
      <c r="B1936" t="s">
        <v>2565</v>
      </c>
    </row>
    <row r="1937" spans="1:2">
      <c r="A1937" t="s">
        <v>2566</v>
      </c>
      <c r="B1937" t="s">
        <v>2567</v>
      </c>
    </row>
    <row r="1938" spans="1:2">
      <c r="A1938" t="s">
        <v>300</v>
      </c>
      <c r="B1938" t="s">
        <v>2458</v>
      </c>
    </row>
    <row r="1939" spans="1:2">
      <c r="A1939" t="s">
        <v>2568</v>
      </c>
      <c r="B1939" t="s">
        <v>2463</v>
      </c>
    </row>
    <row r="1940" spans="1:2">
      <c r="A1940" t="s">
        <v>2569</v>
      </c>
      <c r="B1940" t="s">
        <v>2570</v>
      </c>
    </row>
    <row r="1941" spans="1:2">
      <c r="A1941" t="s">
        <v>189</v>
      </c>
      <c r="B1941" t="s">
        <v>2458</v>
      </c>
    </row>
    <row r="1942" spans="1:2">
      <c r="A1942" t="s">
        <v>308</v>
      </c>
      <c r="B1942" t="s">
        <v>2571</v>
      </c>
    </row>
    <row r="1943" spans="1:2">
      <c r="A1943" t="s">
        <v>226</v>
      </c>
      <c r="B1943" t="s">
        <v>2572</v>
      </c>
    </row>
    <row r="1944" spans="1:2">
      <c r="A1944" t="s">
        <v>314</v>
      </c>
      <c r="B1944" t="s">
        <v>2573</v>
      </c>
    </row>
    <row r="1945" spans="1:2">
      <c r="A1945" t="s">
        <v>315</v>
      </c>
      <c r="B1945" t="s">
        <v>2572</v>
      </c>
    </row>
    <row r="1946" spans="1:2">
      <c r="A1946" t="s">
        <v>120</v>
      </c>
      <c r="B1946" t="s">
        <v>2488</v>
      </c>
    </row>
    <row r="1947" spans="1:2">
      <c r="A1947" t="s">
        <v>94</v>
      </c>
      <c r="B1947" t="s">
        <v>2513</v>
      </c>
    </row>
    <row r="1948" spans="1:2">
      <c r="A1948" t="s">
        <v>2459</v>
      </c>
      <c r="B1948" t="s">
        <v>2460</v>
      </c>
    </row>
    <row r="1949" spans="1:2">
      <c r="A1949" t="s">
        <v>190</v>
      </c>
      <c r="B1949" t="s">
        <v>2538</v>
      </c>
    </row>
    <row r="1950" spans="1:2">
      <c r="A1950" t="s">
        <v>50</v>
      </c>
      <c r="B1950" t="s">
        <v>2461</v>
      </c>
    </row>
    <row r="1951" spans="1:2">
      <c r="A1951" t="s">
        <v>117</v>
      </c>
      <c r="B1951" t="s">
        <v>2462</v>
      </c>
    </row>
    <row r="1952" spans="1:2">
      <c r="A1952" t="s">
        <v>47</v>
      </c>
      <c r="B1952" t="s">
        <v>2489</v>
      </c>
    </row>
    <row r="1953" spans="1:2">
      <c r="A1953" t="s">
        <v>101</v>
      </c>
      <c r="B1953" t="s">
        <v>2490</v>
      </c>
    </row>
    <row r="1954" spans="1:2">
      <c r="A1954" t="s">
        <v>45</v>
      </c>
      <c r="B1954" t="s">
        <v>2461</v>
      </c>
    </row>
    <row r="1955" spans="1:2">
      <c r="A1955" t="s">
        <v>235</v>
      </c>
      <c r="B1955" t="s">
        <v>2461</v>
      </c>
    </row>
    <row r="1956" spans="1:2">
      <c r="A1956" t="s">
        <v>313</v>
      </c>
      <c r="B1956" t="s">
        <v>2463</v>
      </c>
    </row>
    <row r="1957" spans="1:2">
      <c r="A1957" t="s">
        <v>174</v>
      </c>
      <c r="B1957" t="s">
        <v>2464</v>
      </c>
    </row>
    <row r="1958" spans="1:2">
      <c r="A1958" t="s">
        <v>149</v>
      </c>
      <c r="B1958" t="s">
        <v>2514</v>
      </c>
    </row>
    <row r="1959" spans="1:2">
      <c r="A1959" t="s">
        <v>150</v>
      </c>
      <c r="B1959" t="s">
        <v>2465</v>
      </c>
    </row>
    <row r="1960" spans="1:2">
      <c r="A1960" t="s">
        <v>152</v>
      </c>
      <c r="B1960" t="s">
        <v>2466</v>
      </c>
    </row>
    <row r="1961" spans="1:2">
      <c r="A1961" t="s">
        <v>651</v>
      </c>
      <c r="B1961" t="s">
        <v>652</v>
      </c>
    </row>
    <row r="1962" spans="1:2">
      <c r="A1962" t="s">
        <v>653</v>
      </c>
      <c r="B1962" t="s">
        <v>654</v>
      </c>
    </row>
    <row r="1963" spans="1:2">
      <c r="A1963" t="s">
        <v>148</v>
      </c>
      <c r="B1963" t="s">
        <v>655</v>
      </c>
    </row>
    <row r="1964" spans="1:2">
      <c r="A1964" t="s">
        <v>77</v>
      </c>
      <c r="B1964" t="s">
        <v>2539</v>
      </c>
    </row>
    <row r="1965" spans="1:2">
      <c r="A1965" t="s">
        <v>151</v>
      </c>
      <c r="B1965" t="s">
        <v>2467</v>
      </c>
    </row>
    <row r="1966" spans="1:2">
      <c r="A1966" t="s">
        <v>305</v>
      </c>
      <c r="B1966" t="s">
        <v>2540</v>
      </c>
    </row>
    <row r="1967" spans="1:2">
      <c r="A1967" t="s">
        <v>83</v>
      </c>
      <c r="B1967" t="s">
        <v>2468</v>
      </c>
    </row>
    <row r="1968" spans="1:2">
      <c r="A1968" t="s">
        <v>74</v>
      </c>
      <c r="B1968" t="s">
        <v>2515</v>
      </c>
    </row>
    <row r="1969" spans="1:2">
      <c r="A1969" t="s">
        <v>80</v>
      </c>
      <c r="B1969" t="s">
        <v>2469</v>
      </c>
    </row>
    <row r="1970" spans="1:2">
      <c r="A1970" t="s">
        <v>88</v>
      </c>
      <c r="B1970" t="s">
        <v>2574</v>
      </c>
    </row>
    <row r="1971" spans="1:2">
      <c r="A1971" t="s">
        <v>60</v>
      </c>
      <c r="B1971" t="s">
        <v>2470</v>
      </c>
    </row>
    <row r="1972" spans="1:2">
      <c r="A1972" t="s">
        <v>227</v>
      </c>
      <c r="B1972" t="s">
        <v>2575</v>
      </c>
    </row>
    <row r="1973" spans="1:2">
      <c r="A1973" t="s">
        <v>307</v>
      </c>
      <c r="B1973" t="s">
        <v>2575</v>
      </c>
    </row>
    <row r="1974" spans="1:2">
      <c r="A1974" t="s">
        <v>310</v>
      </c>
      <c r="B1974" t="s">
        <v>2516</v>
      </c>
    </row>
    <row r="1975" spans="1:2">
      <c r="A1975" t="s">
        <v>2471</v>
      </c>
      <c r="B1975" t="s">
        <v>2472</v>
      </c>
    </row>
    <row r="1976" spans="1:2">
      <c r="A1976" t="s">
        <v>306</v>
      </c>
      <c r="B1976" t="s">
        <v>2473</v>
      </c>
    </row>
    <row r="1977" spans="1:2">
      <c r="A1977" t="s">
        <v>2474</v>
      </c>
      <c r="B1977" t="s">
        <v>2475</v>
      </c>
    </row>
    <row r="1978" spans="1:2">
      <c r="A1978" t="s">
        <v>311</v>
      </c>
      <c r="B1978" t="s">
        <v>2475</v>
      </c>
    </row>
    <row r="1979" spans="1:2">
      <c r="A1979" t="s">
        <v>2576</v>
      </c>
      <c r="B1979" t="s">
        <v>2577</v>
      </c>
    </row>
    <row r="1980" spans="1:2">
      <c r="A1980" t="s">
        <v>2578</v>
      </c>
      <c r="B1980" t="s">
        <v>2579</v>
      </c>
    </row>
    <row r="1981" spans="1:2">
      <c r="A1981" t="s">
        <v>2580</v>
      </c>
      <c r="B1981" t="s">
        <v>2581</v>
      </c>
    </row>
    <row r="1982" spans="1:2">
      <c r="A1982" t="s">
        <v>2582</v>
      </c>
      <c r="B1982" t="s">
        <v>2583</v>
      </c>
    </row>
    <row r="1983" spans="1:2">
      <c r="A1983" t="s">
        <v>2584</v>
      </c>
      <c r="B1983" t="s">
        <v>2585</v>
      </c>
    </row>
    <row r="1984" spans="1:2">
      <c r="A1984" t="s">
        <v>2586</v>
      </c>
      <c r="B1984" t="s">
        <v>2587</v>
      </c>
    </row>
    <row r="1985" spans="1:2">
      <c r="A1985" t="s">
        <v>2588</v>
      </c>
      <c r="B1985" t="s">
        <v>2589</v>
      </c>
    </row>
    <row r="1986" spans="1:2">
      <c r="A1986" t="s">
        <v>2590</v>
      </c>
      <c r="B1986" t="s">
        <v>2591</v>
      </c>
    </row>
    <row r="1987" spans="1:2">
      <c r="A1987" t="s">
        <v>2606</v>
      </c>
      <c r="B1987" t="s">
        <v>2607</v>
      </c>
    </row>
    <row r="1988" spans="1:2">
      <c r="A1988" t="s">
        <v>2608</v>
      </c>
      <c r="B1988" t="s">
        <v>2609</v>
      </c>
    </row>
    <row r="1989" spans="1:2">
      <c r="A1989" t="s">
        <v>2610</v>
      </c>
      <c r="B1989" t="s">
        <v>2611</v>
      </c>
    </row>
    <row r="1990" spans="1:2">
      <c r="A1990" t="s">
        <v>2612</v>
      </c>
      <c r="B1990" t="s">
        <v>2613</v>
      </c>
    </row>
    <row r="1991" spans="1:2">
      <c r="A1991" t="s">
        <v>2614</v>
      </c>
      <c r="B1991" t="s">
        <v>2615</v>
      </c>
    </row>
    <row r="1992" spans="1:2">
      <c r="A1992" t="s">
        <v>2616</v>
      </c>
      <c r="B1992" t="s">
        <v>2617</v>
      </c>
    </row>
    <row r="1993" spans="1:2">
      <c r="A1993" t="s">
        <v>2618</v>
      </c>
      <c r="B1993" t="s">
        <v>2619</v>
      </c>
    </row>
    <row r="1994" spans="1:2">
      <c r="A1994" t="s">
        <v>2620</v>
      </c>
      <c r="B1994" t="s">
        <v>2621</v>
      </c>
    </row>
    <row r="1995" spans="1:2">
      <c r="A1995" t="s">
        <v>2622</v>
      </c>
      <c r="B1995" t="s">
        <v>2623</v>
      </c>
    </row>
    <row r="1996" spans="1:2">
      <c r="A1996" t="s">
        <v>2624</v>
      </c>
      <c r="B1996" t="s">
        <v>2625</v>
      </c>
    </row>
    <row r="1997" spans="1:2">
      <c r="A1997" t="s">
        <v>2626</v>
      </c>
      <c r="B1997" t="s">
        <v>2627</v>
      </c>
    </row>
    <row r="1998" spans="1:2">
      <c r="A1998" t="s">
        <v>2628</v>
      </c>
      <c r="B1998" t="s">
        <v>2629</v>
      </c>
    </row>
    <row r="1999" spans="1:2">
      <c r="A1999" t="s">
        <v>2630</v>
      </c>
      <c r="B1999" t="s">
        <v>2631</v>
      </c>
    </row>
    <row r="2000" spans="1:2">
      <c r="A2000" t="s">
        <v>2632</v>
      </c>
      <c r="B2000" t="s">
        <v>2633</v>
      </c>
    </row>
    <row r="2001" spans="1:2">
      <c r="A2001" t="s">
        <v>2634</v>
      </c>
      <c r="B2001" t="s">
        <v>2635</v>
      </c>
    </row>
    <row r="2002" spans="1:2">
      <c r="A2002" t="s">
        <v>2636</v>
      </c>
      <c r="B2002" t="s">
        <v>2637</v>
      </c>
    </row>
    <row r="2003" spans="1:2">
      <c r="A2003" t="s">
        <v>2638</v>
      </c>
      <c r="B2003" t="s">
        <v>2637</v>
      </c>
    </row>
    <row r="2004" spans="1:2">
      <c r="A2004" t="s">
        <v>2639</v>
      </c>
      <c r="B2004" t="s">
        <v>2640</v>
      </c>
    </row>
    <row r="2005" spans="1:2">
      <c r="A2005" t="s">
        <v>2641</v>
      </c>
      <c r="B2005" t="s">
        <v>2640</v>
      </c>
    </row>
    <row r="2006" spans="1:2">
      <c r="A2006" t="s">
        <v>2642</v>
      </c>
      <c r="B2006" t="s">
        <v>2643</v>
      </c>
    </row>
    <row r="2007" spans="1:2">
      <c r="A2007" t="s">
        <v>2644</v>
      </c>
      <c r="B2007" t="s">
        <v>2645</v>
      </c>
    </row>
    <row r="2008" spans="1:2">
      <c r="A2008" t="s">
        <v>2646</v>
      </c>
      <c r="B2008" t="s">
        <v>2647</v>
      </c>
    </row>
    <row r="2009" spans="1:2">
      <c r="A2009" t="s">
        <v>2648</v>
      </c>
      <c r="B2009" t="s">
        <v>2649</v>
      </c>
    </row>
    <row r="2010" spans="1:2">
      <c r="A2010" t="s">
        <v>2650</v>
      </c>
      <c r="B2010" t="s">
        <v>2651</v>
      </c>
    </row>
    <row r="2011" spans="1:2">
      <c r="A2011" t="s">
        <v>2652</v>
      </c>
      <c r="B2011" t="s">
        <v>2653</v>
      </c>
    </row>
    <row r="2012" spans="1:2">
      <c r="A2012" t="s">
        <v>2654</v>
      </c>
      <c r="B2012" t="s">
        <v>2655</v>
      </c>
    </row>
    <row r="2013" spans="1:2">
      <c r="A2013" t="s">
        <v>2656</v>
      </c>
      <c r="B2013" t="s">
        <v>2657</v>
      </c>
    </row>
    <row r="2014" spans="1:2">
      <c r="A2014" t="s">
        <v>2658</v>
      </c>
      <c r="B2014" t="s">
        <v>2659</v>
      </c>
    </row>
    <row r="2015" spans="1:2">
      <c r="A2015" t="s">
        <v>2660</v>
      </c>
      <c r="B2015" t="s">
        <v>2661</v>
      </c>
    </row>
    <row r="2016" spans="1:2">
      <c r="A2016" t="s">
        <v>2662</v>
      </c>
      <c r="B2016" t="s">
        <v>2663</v>
      </c>
    </row>
    <row r="2017" spans="1:2">
      <c r="A2017" t="s">
        <v>2664</v>
      </c>
      <c r="B2017" t="s">
        <v>2665</v>
      </c>
    </row>
    <row r="2018" spans="1:2">
      <c r="A2018" t="s">
        <v>2666</v>
      </c>
      <c r="B2018" t="s">
        <v>2667</v>
      </c>
    </row>
    <row r="2019" spans="1:2">
      <c r="A2019" t="s">
        <v>2668</v>
      </c>
      <c r="B2019" t="s">
        <v>2669</v>
      </c>
    </row>
    <row r="2020" spans="1:2">
      <c r="A2020" t="s">
        <v>2670</v>
      </c>
      <c r="B2020" t="s">
        <v>2671</v>
      </c>
    </row>
    <row r="2021" spans="1:2">
      <c r="A2021" t="s">
        <v>2672</v>
      </c>
      <c r="B2021" t="s">
        <v>2673</v>
      </c>
    </row>
    <row r="2022" spans="1:2">
      <c r="A2022" t="s">
        <v>2674</v>
      </c>
      <c r="B2022" t="s">
        <v>2675</v>
      </c>
    </row>
    <row r="2023" spans="1:2">
      <c r="A2023" t="s">
        <v>2676</v>
      </c>
      <c r="B2023" t="s">
        <v>2677</v>
      </c>
    </row>
    <row r="2024" spans="1:2">
      <c r="A2024" t="s">
        <v>2678</v>
      </c>
      <c r="B2024" t="s">
        <v>2679</v>
      </c>
    </row>
    <row r="2025" spans="1:2">
      <c r="A2025" t="s">
        <v>2680</v>
      </c>
      <c r="B2025" t="s">
        <v>2681</v>
      </c>
    </row>
    <row r="2026" spans="1:2">
      <c r="A2026" t="s">
        <v>2682</v>
      </c>
      <c r="B2026" t="s">
        <v>2683</v>
      </c>
    </row>
    <row r="2027" spans="1:2">
      <c r="A2027" t="s">
        <v>2684</v>
      </c>
      <c r="B2027" t="s">
        <v>2685</v>
      </c>
    </row>
    <row r="2028" spans="1:2">
      <c r="A2028" t="s">
        <v>2686</v>
      </c>
      <c r="B2028" t="s">
        <v>2687</v>
      </c>
    </row>
    <row r="2029" spans="1:2">
      <c r="A2029" t="s">
        <v>2688</v>
      </c>
      <c r="B2029" t="s">
        <v>2689</v>
      </c>
    </row>
    <row r="2030" spans="1:2">
      <c r="A2030" t="s">
        <v>2690</v>
      </c>
      <c r="B2030" t="s">
        <v>2691</v>
      </c>
    </row>
    <row r="2031" spans="1:2">
      <c r="A2031" t="s">
        <v>2692</v>
      </c>
      <c r="B2031" t="s">
        <v>2693</v>
      </c>
    </row>
    <row r="2032" spans="1:2">
      <c r="A2032" t="s">
        <v>2694</v>
      </c>
      <c r="B2032" t="s">
        <v>2695</v>
      </c>
    </row>
    <row r="2033" spans="1:2">
      <c r="A2033" t="s">
        <v>2696</v>
      </c>
      <c r="B2033" t="s">
        <v>2697</v>
      </c>
    </row>
    <row r="2034" spans="1:2">
      <c r="A2034" t="s">
        <v>2698</v>
      </c>
      <c r="B2034" t="s">
        <v>2699</v>
      </c>
    </row>
    <row r="2035" spans="1:2">
      <c r="A2035" t="s">
        <v>2700</v>
      </c>
      <c r="B2035" t="s">
        <v>2701</v>
      </c>
    </row>
    <row r="2036" spans="1:2">
      <c r="A2036" t="s">
        <v>2702</v>
      </c>
      <c r="B2036" t="s">
        <v>2703</v>
      </c>
    </row>
    <row r="2037" spans="1:2">
      <c r="A2037" t="s">
        <v>2704</v>
      </c>
      <c r="B2037" t="s">
        <v>2705</v>
      </c>
    </row>
    <row r="2038" spans="1:2">
      <c r="A2038" t="s">
        <v>2706</v>
      </c>
      <c r="B2038" t="s">
        <v>2707</v>
      </c>
    </row>
    <row r="2039" spans="1:2">
      <c r="A2039" t="s">
        <v>2708</v>
      </c>
      <c r="B2039" t="s">
        <v>2709</v>
      </c>
    </row>
    <row r="2040" spans="1:2">
      <c r="A2040" t="s">
        <v>2710</v>
      </c>
      <c r="B2040" t="s">
        <v>2711</v>
      </c>
    </row>
    <row r="2041" spans="1:2">
      <c r="A2041" t="s">
        <v>2712</v>
      </c>
      <c r="B2041" t="s">
        <v>2713</v>
      </c>
    </row>
    <row r="2042" spans="1:2">
      <c r="A2042" t="s">
        <v>2714</v>
      </c>
      <c r="B2042" t="s">
        <v>2715</v>
      </c>
    </row>
    <row r="2043" spans="1:2">
      <c r="A2043" t="s">
        <v>2716</v>
      </c>
      <c r="B2043" t="s">
        <v>2717</v>
      </c>
    </row>
    <row r="2044" spans="1:2">
      <c r="A2044" t="s">
        <v>2718</v>
      </c>
      <c r="B2044" t="s">
        <v>2719</v>
      </c>
    </row>
    <row r="2045" spans="1:2">
      <c r="A2045" t="s">
        <v>2720</v>
      </c>
      <c r="B2045" t="s">
        <v>2721</v>
      </c>
    </row>
    <row r="2046" spans="1:2">
      <c r="A2046" t="s">
        <v>2722</v>
      </c>
      <c r="B2046" t="s">
        <v>2723</v>
      </c>
    </row>
    <row r="2047" spans="1:2">
      <c r="A2047" t="s">
        <v>2724</v>
      </c>
      <c r="B2047" t="s">
        <v>2725</v>
      </c>
    </row>
    <row r="2048" spans="1:2">
      <c r="A2048" t="s">
        <v>2726</v>
      </c>
      <c r="B2048" t="s">
        <v>2727</v>
      </c>
    </row>
    <row r="2049" spans="1:2">
      <c r="A2049" t="s">
        <v>2728</v>
      </c>
      <c r="B2049" t="s">
        <v>2729</v>
      </c>
    </row>
    <row r="2050" spans="1:2">
      <c r="A2050" t="s">
        <v>2730</v>
      </c>
      <c r="B2050" t="s">
        <v>2731</v>
      </c>
    </row>
    <row r="2051" spans="1:2">
      <c r="A2051" t="s">
        <v>2732</v>
      </c>
      <c r="B2051" t="s">
        <v>2733</v>
      </c>
    </row>
    <row r="2052" spans="1:2">
      <c r="A2052" t="s">
        <v>2734</v>
      </c>
      <c r="B2052" t="s">
        <v>2735</v>
      </c>
    </row>
    <row r="2053" spans="1:2">
      <c r="A2053" t="s">
        <v>2736</v>
      </c>
      <c r="B2053" t="s">
        <v>2737</v>
      </c>
    </row>
    <row r="2054" spans="1:2">
      <c r="A2054" t="s">
        <v>2738</v>
      </c>
      <c r="B2054" t="s">
        <v>2739</v>
      </c>
    </row>
    <row r="2055" spans="1:2">
      <c r="A2055" t="s">
        <v>2740</v>
      </c>
      <c r="B2055" t="s">
        <v>2741</v>
      </c>
    </row>
    <row r="2056" spans="1:2">
      <c r="A2056" t="s">
        <v>2742</v>
      </c>
      <c r="B2056" t="s">
        <v>2743</v>
      </c>
    </row>
    <row r="2057" spans="1:2">
      <c r="A2057" t="s">
        <v>2744</v>
      </c>
      <c r="B2057" t="s">
        <v>2745</v>
      </c>
    </row>
    <row r="2058" spans="1:2">
      <c r="A2058" t="s">
        <v>2746</v>
      </c>
      <c r="B2058" t="s">
        <v>2747</v>
      </c>
    </row>
    <row r="2059" spans="1:2">
      <c r="A2059" t="s">
        <v>2748</v>
      </c>
      <c r="B2059" t="s">
        <v>2749</v>
      </c>
    </row>
    <row r="2060" spans="1:2">
      <c r="A2060" t="s">
        <v>2750</v>
      </c>
      <c r="B2060" t="s">
        <v>2751</v>
      </c>
    </row>
    <row r="2061" spans="1:2">
      <c r="A2061" t="s">
        <v>2752</v>
      </c>
      <c r="B2061" t="s">
        <v>2753</v>
      </c>
    </row>
    <row r="2062" spans="1:2">
      <c r="A2062" t="s">
        <v>2754</v>
      </c>
      <c r="B2062" t="s">
        <v>2755</v>
      </c>
    </row>
    <row r="2063" spans="1:2">
      <c r="A2063" t="s">
        <v>2756</v>
      </c>
      <c r="B2063" t="s">
        <v>2757</v>
      </c>
    </row>
    <row r="2064" spans="1:2">
      <c r="A2064" t="s">
        <v>2758</v>
      </c>
      <c r="B2064" t="s">
        <v>2759</v>
      </c>
    </row>
    <row r="2065" spans="1:2">
      <c r="A2065" t="s">
        <v>2760</v>
      </c>
      <c r="B2065" t="s">
        <v>2761</v>
      </c>
    </row>
    <row r="2066" spans="1:2">
      <c r="A2066" t="s">
        <v>2762</v>
      </c>
      <c r="B2066" t="s">
        <v>2763</v>
      </c>
    </row>
    <row r="2067" spans="1:2">
      <c r="A2067" t="s">
        <v>2764</v>
      </c>
      <c r="B2067" t="s">
        <v>2765</v>
      </c>
    </row>
    <row r="2068" spans="1:2">
      <c r="A2068" t="s">
        <v>2766</v>
      </c>
      <c r="B2068" t="s">
        <v>2767</v>
      </c>
    </row>
    <row r="2069" spans="1:2">
      <c r="A2069" t="s">
        <v>2768</v>
      </c>
      <c r="B2069" t="s">
        <v>2769</v>
      </c>
    </row>
    <row r="2070" spans="1:2">
      <c r="A2070" t="s">
        <v>2770</v>
      </c>
      <c r="B2070" t="s">
        <v>2771</v>
      </c>
    </row>
    <row r="2071" spans="1:2">
      <c r="A2071" t="s">
        <v>2772</v>
      </c>
      <c r="B2071" t="s">
        <v>2773</v>
      </c>
    </row>
    <row r="2072" spans="1:2">
      <c r="A2072" t="s">
        <v>2774</v>
      </c>
      <c r="B2072" t="s">
        <v>2775</v>
      </c>
    </row>
    <row r="2073" spans="1:2">
      <c r="A2073" t="s">
        <v>2776</v>
      </c>
      <c r="B2073" t="s">
        <v>2777</v>
      </c>
    </row>
    <row r="2074" spans="1:2">
      <c r="A2074" t="s">
        <v>2778</v>
      </c>
      <c r="B2074" t="s">
        <v>2779</v>
      </c>
    </row>
    <row r="2075" spans="1:2">
      <c r="A2075" t="s">
        <v>2780</v>
      </c>
      <c r="B2075" t="s">
        <v>2781</v>
      </c>
    </row>
    <row r="2076" spans="1:2">
      <c r="A2076" t="s">
        <v>2782</v>
      </c>
      <c r="B2076" t="s">
        <v>2783</v>
      </c>
    </row>
    <row r="2077" spans="1:2">
      <c r="A2077" t="s">
        <v>2784</v>
      </c>
      <c r="B2077" t="s">
        <v>2785</v>
      </c>
    </row>
    <row r="2078" spans="1:2">
      <c r="A2078" t="s">
        <v>2786</v>
      </c>
      <c r="B2078" t="s">
        <v>2787</v>
      </c>
    </row>
    <row r="2079" spans="1:2">
      <c r="A2079" t="s">
        <v>2788</v>
      </c>
      <c r="B2079" t="s">
        <v>2789</v>
      </c>
    </row>
    <row r="2080" spans="1:2">
      <c r="A2080" t="s">
        <v>2790</v>
      </c>
      <c r="B2080" t="s">
        <v>2791</v>
      </c>
    </row>
    <row r="2081" spans="1:2">
      <c r="A2081" t="s">
        <v>2792</v>
      </c>
      <c r="B2081" t="s">
        <v>2793</v>
      </c>
    </row>
    <row r="2082" spans="1:2">
      <c r="A2082" t="s">
        <v>2794</v>
      </c>
      <c r="B2082" t="s">
        <v>2795</v>
      </c>
    </row>
    <row r="2083" spans="1:2">
      <c r="A2083" t="s">
        <v>2796</v>
      </c>
      <c r="B2083" t="s">
        <v>2797</v>
      </c>
    </row>
    <row r="2084" spans="1:2">
      <c r="A2084" t="s">
        <v>2798</v>
      </c>
      <c r="B2084" t="s">
        <v>2799</v>
      </c>
    </row>
    <row r="2085" spans="1:2">
      <c r="A2085" t="s">
        <v>2800</v>
      </c>
      <c r="B2085" t="s">
        <v>2801</v>
      </c>
    </row>
    <row r="2086" spans="1:2">
      <c r="A2086" t="s">
        <v>2802</v>
      </c>
      <c r="B2086" t="s">
        <v>2801</v>
      </c>
    </row>
    <row r="2087" spans="1:2">
      <c r="A2087" t="s">
        <v>2803</v>
      </c>
      <c r="B2087" t="s">
        <v>2804</v>
      </c>
    </row>
    <row r="2088" spans="1:2">
      <c r="A2088" t="s">
        <v>2805</v>
      </c>
      <c r="B2088" t="s">
        <v>2806</v>
      </c>
    </row>
    <row r="2089" spans="1:2">
      <c r="A2089" t="s">
        <v>2807</v>
      </c>
      <c r="B2089" t="s">
        <v>2808</v>
      </c>
    </row>
    <row r="2090" spans="1:2">
      <c r="A2090" t="s">
        <v>2809</v>
      </c>
      <c r="B2090" t="s">
        <v>2810</v>
      </c>
    </row>
    <row r="2091" spans="1:2">
      <c r="A2091" t="s">
        <v>2811</v>
      </c>
      <c r="B2091" t="s">
        <v>2812</v>
      </c>
    </row>
    <row r="2092" spans="1:2">
      <c r="A2092" t="s">
        <v>2813</v>
      </c>
      <c r="B2092" t="s">
        <v>2814</v>
      </c>
    </row>
    <row r="2093" spans="1:2">
      <c r="A2093" t="s">
        <v>2815</v>
      </c>
      <c r="B2093" t="s">
        <v>2816</v>
      </c>
    </row>
    <row r="2094" spans="1:2">
      <c r="A2094" t="s">
        <v>2817</v>
      </c>
      <c r="B2094" t="s">
        <v>2818</v>
      </c>
    </row>
    <row r="2095" spans="1:2">
      <c r="A2095" t="s">
        <v>2819</v>
      </c>
      <c r="B2095" t="s">
        <v>2820</v>
      </c>
    </row>
    <row r="2096" spans="1:2">
      <c r="A2096" t="s">
        <v>2821</v>
      </c>
      <c r="B2096" t="s">
        <v>2822</v>
      </c>
    </row>
    <row r="2097" spans="1:2">
      <c r="A2097" t="s">
        <v>2823</v>
      </c>
      <c r="B2097" t="s">
        <v>2824</v>
      </c>
    </row>
    <row r="2098" spans="1:2">
      <c r="A2098" t="s">
        <v>2825</v>
      </c>
      <c r="B2098" t="s">
        <v>2826</v>
      </c>
    </row>
    <row r="2099" spans="1:2">
      <c r="A2099" t="s">
        <v>2827</v>
      </c>
      <c r="B2099" t="s">
        <v>2828</v>
      </c>
    </row>
    <row r="2100" spans="1:2">
      <c r="A2100" t="s">
        <v>2829</v>
      </c>
      <c r="B2100" t="s">
        <v>2812</v>
      </c>
    </row>
    <row r="2101" spans="1:2">
      <c r="A2101" t="s">
        <v>2830</v>
      </c>
      <c r="B2101" t="s">
        <v>2831</v>
      </c>
    </row>
    <row r="2102" spans="1:2">
      <c r="A2102" t="s">
        <v>2832</v>
      </c>
      <c r="B2102" t="s">
        <v>2833</v>
      </c>
    </row>
    <row r="2103" spans="1:2">
      <c r="A2103" t="s">
        <v>2834</v>
      </c>
      <c r="B2103" t="s">
        <v>2835</v>
      </c>
    </row>
    <row r="2104" spans="1:2">
      <c r="A2104" t="s">
        <v>2836</v>
      </c>
      <c r="B2104" t="s">
        <v>2837</v>
      </c>
    </row>
    <row r="2105" spans="1:2">
      <c r="A2105" t="s">
        <v>2838</v>
      </c>
      <c r="B2105" t="s">
        <v>2839</v>
      </c>
    </row>
    <row r="2106" spans="1:2">
      <c r="A2106" t="s">
        <v>2840</v>
      </c>
      <c r="B2106" t="s">
        <v>2841</v>
      </c>
    </row>
    <row r="2107" spans="1:2">
      <c r="A2107" t="s">
        <v>2842</v>
      </c>
      <c r="B2107" t="s">
        <v>2843</v>
      </c>
    </row>
    <row r="2108" spans="1:2">
      <c r="A2108" t="s">
        <v>2844</v>
      </c>
      <c r="B2108" t="s">
        <v>2845</v>
      </c>
    </row>
    <row r="2109" spans="1:2">
      <c r="A2109" t="s">
        <v>2846</v>
      </c>
      <c r="B2109" t="s">
        <v>2847</v>
      </c>
    </row>
    <row r="2110" spans="1:2">
      <c r="A2110" t="s">
        <v>2848</v>
      </c>
      <c r="B2110" t="s">
        <v>2849</v>
      </c>
    </row>
    <row r="2111" spans="1:2">
      <c r="A2111" t="s">
        <v>2850</v>
      </c>
      <c r="B2111" t="s">
        <v>2851</v>
      </c>
    </row>
    <row r="2112" spans="1:2">
      <c r="A2112" t="s">
        <v>2852</v>
      </c>
      <c r="B2112" t="s">
        <v>2853</v>
      </c>
    </row>
    <row r="2113" spans="1:2">
      <c r="A2113" t="s">
        <v>2854</v>
      </c>
      <c r="B2113" t="s">
        <v>2855</v>
      </c>
    </row>
    <row r="2114" spans="1:2">
      <c r="A2114" t="s">
        <v>2856</v>
      </c>
      <c r="B2114" t="s">
        <v>2857</v>
      </c>
    </row>
    <row r="2115" spans="1:2">
      <c r="A2115" t="s">
        <v>2858</v>
      </c>
      <c r="B2115" t="s">
        <v>2859</v>
      </c>
    </row>
    <row r="2116" spans="1:2">
      <c r="A2116" t="s">
        <v>2860</v>
      </c>
      <c r="B2116" t="s">
        <v>2861</v>
      </c>
    </row>
    <row r="2117" spans="1:2">
      <c r="A2117" t="s">
        <v>2862</v>
      </c>
      <c r="B2117" t="s">
        <v>2863</v>
      </c>
    </row>
    <row r="2118" spans="1:2">
      <c r="A2118" t="s">
        <v>2864</v>
      </c>
      <c r="B2118" t="s">
        <v>2865</v>
      </c>
    </row>
    <row r="2119" spans="1:2">
      <c r="A2119" t="s">
        <v>2866</v>
      </c>
      <c r="B2119" t="s">
        <v>2867</v>
      </c>
    </row>
    <row r="2120" spans="1:2">
      <c r="A2120" t="s">
        <v>2868</v>
      </c>
      <c r="B2120" t="s">
        <v>2869</v>
      </c>
    </row>
    <row r="2121" spans="1:2">
      <c r="A2121" t="s">
        <v>2870</v>
      </c>
      <c r="B2121" t="s">
        <v>2871</v>
      </c>
    </row>
    <row r="2122" spans="1:2">
      <c r="A2122" t="s">
        <v>2872</v>
      </c>
      <c r="B2122" t="s">
        <v>2873</v>
      </c>
    </row>
    <row r="2123" spans="1:2">
      <c r="A2123" t="s">
        <v>2874</v>
      </c>
      <c r="B2123" t="s">
        <v>2875</v>
      </c>
    </row>
    <row r="2124" spans="1:2">
      <c r="A2124" t="s">
        <v>2876</v>
      </c>
      <c r="B2124" t="s">
        <v>2877</v>
      </c>
    </row>
    <row r="2125" spans="1:2">
      <c r="A2125" t="s">
        <v>2878</v>
      </c>
      <c r="B2125" t="s">
        <v>2879</v>
      </c>
    </row>
    <row r="2126" spans="1:2">
      <c r="A2126" t="s">
        <v>2880</v>
      </c>
      <c r="B2126" t="s">
        <v>2881</v>
      </c>
    </row>
    <row r="2127" spans="1:2">
      <c r="A2127" t="s">
        <v>2882</v>
      </c>
      <c r="B2127" t="s">
        <v>2883</v>
      </c>
    </row>
    <row r="2128" spans="1:2">
      <c r="A2128" t="s">
        <v>2884</v>
      </c>
      <c r="B2128" t="s">
        <v>2885</v>
      </c>
    </row>
    <row r="2129" spans="1:2">
      <c r="A2129" t="s">
        <v>2886</v>
      </c>
      <c r="B2129" t="s">
        <v>2887</v>
      </c>
    </row>
    <row r="2130" spans="1:2">
      <c r="A2130" t="s">
        <v>2888</v>
      </c>
      <c r="B2130" t="s">
        <v>2889</v>
      </c>
    </row>
    <row r="2131" spans="1:2">
      <c r="A2131" t="s">
        <v>2890</v>
      </c>
      <c r="B2131" t="s">
        <v>2891</v>
      </c>
    </row>
    <row r="2132" spans="1:2">
      <c r="A2132" t="s">
        <v>2892</v>
      </c>
      <c r="B2132" t="s">
        <v>2893</v>
      </c>
    </row>
    <row r="2133" spans="1:2">
      <c r="A2133" t="s">
        <v>2894</v>
      </c>
      <c r="B2133" t="s">
        <v>2895</v>
      </c>
    </row>
    <row r="2134" spans="1:2">
      <c r="A2134" t="s">
        <v>2896</v>
      </c>
      <c r="B2134" t="s">
        <v>2897</v>
      </c>
    </row>
    <row r="2135" spans="1:2">
      <c r="A2135" t="s">
        <v>2898</v>
      </c>
      <c r="B2135" t="s">
        <v>2899</v>
      </c>
    </row>
    <row r="2136" spans="1:2">
      <c r="A2136" t="s">
        <v>2900</v>
      </c>
      <c r="B2136" t="s">
        <v>2901</v>
      </c>
    </row>
    <row r="2137" spans="1:2">
      <c r="A2137" t="s">
        <v>2902</v>
      </c>
      <c r="B2137" t="s">
        <v>2903</v>
      </c>
    </row>
    <row r="2138" spans="1:2">
      <c r="A2138" t="s">
        <v>2904</v>
      </c>
      <c r="B2138" t="s">
        <v>2905</v>
      </c>
    </row>
    <row r="2139" spans="1:2">
      <c r="A2139" t="s">
        <v>2906</v>
      </c>
      <c r="B2139" t="s">
        <v>2907</v>
      </c>
    </row>
    <row r="2140" spans="1:2">
      <c r="A2140" t="s">
        <v>2908</v>
      </c>
      <c r="B2140" t="s">
        <v>2909</v>
      </c>
    </row>
    <row r="2141" spans="1:2">
      <c r="A2141" t="s">
        <v>2910</v>
      </c>
      <c r="B2141" t="s">
        <v>2911</v>
      </c>
    </row>
    <row r="2142" spans="1:2">
      <c r="A2142" t="s">
        <v>2912</v>
      </c>
      <c r="B2142" t="s">
        <v>2913</v>
      </c>
    </row>
    <row r="2143" spans="1:2">
      <c r="A2143" t="s">
        <v>2914</v>
      </c>
      <c r="B2143" t="s">
        <v>2915</v>
      </c>
    </row>
    <row r="2144" spans="1:2">
      <c r="A2144" t="s">
        <v>2916</v>
      </c>
      <c r="B2144" t="s">
        <v>2917</v>
      </c>
    </row>
    <row r="2145" spans="1:2">
      <c r="A2145" t="s">
        <v>2918</v>
      </c>
      <c r="B2145" t="s">
        <v>2919</v>
      </c>
    </row>
    <row r="2146" spans="1:2">
      <c r="A2146" t="s">
        <v>2922</v>
      </c>
      <c r="B2146" t="s">
        <v>2923</v>
      </c>
    </row>
    <row r="2147" spans="1:2">
      <c r="A2147" t="s">
        <v>2924</v>
      </c>
      <c r="B2147" t="s">
        <v>2925</v>
      </c>
    </row>
    <row r="2148" spans="1:2">
      <c r="A2148" t="s">
        <v>2926</v>
      </c>
      <c r="B2148" t="s">
        <v>2927</v>
      </c>
    </row>
    <row r="2149" spans="1:2">
      <c r="A2149" t="s">
        <v>2928</v>
      </c>
      <c r="B2149" t="s">
        <v>2929</v>
      </c>
    </row>
    <row r="2150" spans="1:2">
      <c r="A2150" t="s">
        <v>2930</v>
      </c>
      <c r="B2150" t="s">
        <v>2931</v>
      </c>
    </row>
    <row r="2151" spans="1:2">
      <c r="A2151" t="s">
        <v>2934</v>
      </c>
      <c r="B2151" t="s">
        <v>2935</v>
      </c>
    </row>
    <row r="2152" spans="1:2">
      <c r="A2152" t="s">
        <v>2936</v>
      </c>
      <c r="B2152" t="s">
        <v>2937</v>
      </c>
    </row>
    <row r="2153" spans="1:2">
      <c r="A2153" t="s">
        <v>2938</v>
      </c>
      <c r="B2153" t="s">
        <v>2939</v>
      </c>
    </row>
    <row r="2154" spans="1:2">
      <c r="A2154" t="s">
        <v>2940</v>
      </c>
      <c r="B2154" t="s">
        <v>2941</v>
      </c>
    </row>
    <row r="2155" spans="1:2">
      <c r="A2155" t="s">
        <v>2942</v>
      </c>
      <c r="B2155" t="s">
        <v>2943</v>
      </c>
    </row>
    <row r="2156" spans="1:2">
      <c r="A2156" t="s">
        <v>2944</v>
      </c>
      <c r="B2156" t="s">
        <v>2945</v>
      </c>
    </row>
    <row r="2157" spans="1:2">
      <c r="A2157" t="s">
        <v>2946</v>
      </c>
      <c r="B2157" t="s">
        <v>2947</v>
      </c>
    </row>
    <row r="2158" spans="1:2">
      <c r="A2158" t="s">
        <v>2948</v>
      </c>
      <c r="B2158" t="s">
        <v>2949</v>
      </c>
    </row>
    <row r="2159" spans="1:2">
      <c r="A2159" t="s">
        <v>2950</v>
      </c>
      <c r="B2159" t="s">
        <v>2951</v>
      </c>
    </row>
    <row r="2160" spans="1:2">
      <c r="A2160" t="s">
        <v>2952</v>
      </c>
      <c r="B2160" t="s">
        <v>2953</v>
      </c>
    </row>
    <row r="2161" spans="1:2">
      <c r="A2161" t="s">
        <v>2954</v>
      </c>
      <c r="B2161" t="s">
        <v>2955</v>
      </c>
    </row>
    <row r="2162" spans="1:2">
      <c r="A2162" t="s">
        <v>2956</v>
      </c>
      <c r="B2162" t="s">
        <v>2957</v>
      </c>
    </row>
    <row r="2163" spans="1:2">
      <c r="A2163" t="s">
        <v>2958</v>
      </c>
      <c r="B2163" t="s">
        <v>2959</v>
      </c>
    </row>
    <row r="2164" spans="1:2">
      <c r="A2164" t="s">
        <v>2960</v>
      </c>
      <c r="B2164" t="s">
        <v>2961</v>
      </c>
    </row>
    <row r="2165" spans="1:2">
      <c r="A2165" t="s">
        <v>2962</v>
      </c>
      <c r="B2165" t="s">
        <v>2963</v>
      </c>
    </row>
    <row r="2166" spans="1:2">
      <c r="A2166" s="2" t="s">
        <v>3950</v>
      </c>
      <c r="B2166" t="s">
        <v>3971</v>
      </c>
    </row>
    <row r="2167" spans="1:2">
      <c r="A2167" s="2" t="s">
        <v>3955</v>
      </c>
      <c r="B2167" t="s">
        <v>3972</v>
      </c>
    </row>
    <row r="2168" spans="1:2">
      <c r="A2168" s="2" t="s">
        <v>3958</v>
      </c>
      <c r="B2168" t="s">
        <v>3973</v>
      </c>
    </row>
    <row r="2169" spans="1:2">
      <c r="A2169" s="2" t="s">
        <v>3951</v>
      </c>
      <c r="B2169" t="s">
        <v>3973</v>
      </c>
    </row>
    <row r="2170" spans="1:2">
      <c r="A2170" s="2" t="s">
        <v>3956</v>
      </c>
      <c r="B2170" t="s">
        <v>3974</v>
      </c>
    </row>
    <row r="2171" spans="1:2">
      <c r="A2171" s="2" t="s">
        <v>3908</v>
      </c>
      <c r="B2171" t="s">
        <v>3975</v>
      </c>
    </row>
    <row r="2172" spans="1:2">
      <c r="A2172" s="2" t="s">
        <v>3957</v>
      </c>
      <c r="B2172" t="s">
        <v>3976</v>
      </c>
    </row>
    <row r="2173" spans="1:2">
      <c r="A2173" s="2" t="s">
        <v>3959</v>
      </c>
      <c r="B2173" s="2" t="s">
        <v>1944</v>
      </c>
    </row>
    <row r="2174" spans="1:2">
      <c r="A2174" s="2" t="s">
        <v>3954</v>
      </c>
      <c r="B2174" t="s">
        <v>3977</v>
      </c>
    </row>
    <row r="2175" spans="1:2">
      <c r="A2175" s="2" t="s">
        <v>3953</v>
      </c>
      <c r="B2175" t="s">
        <v>3978</v>
      </c>
    </row>
    <row r="2176" spans="1:2">
      <c r="A2176" s="2" t="s">
        <v>3907</v>
      </c>
      <c r="B2176" t="s">
        <v>3979</v>
      </c>
    </row>
    <row r="2177" spans="1:2">
      <c r="A2177" s="2"/>
    </row>
    <row r="2178" spans="1:2">
      <c r="A2178" s="2"/>
    </row>
    <row r="2179" spans="1:2">
      <c r="A2179" s="2"/>
    </row>
    <row r="2180" spans="1:2">
      <c r="A2180" s="2"/>
      <c r="B2180" s="2"/>
    </row>
    <row r="2181" spans="1:2">
      <c r="A2181" s="2"/>
    </row>
    <row r="2182" spans="1:2">
      <c r="A2182" s="2"/>
    </row>
    <row r="2183" spans="1:2">
      <c r="A2183" s="2"/>
    </row>
    <row r="18012" spans="1:1">
      <c r="A18012" s="2"/>
    </row>
    <row r="18017" spans="1:1">
      <c r="A18017" s="2"/>
    </row>
    <row r="18018" spans="1:1">
      <c r="A18018" s="2"/>
    </row>
    <row r="18019" spans="1:1">
      <c r="A18019" s="2"/>
    </row>
    <row r="18020" spans="1:1">
      <c r="A18020" s="2"/>
    </row>
    <row r="18022" spans="1:1">
      <c r="A18022" s="2"/>
    </row>
    <row r="18023" spans="1:1">
      <c r="A18023" s="2"/>
    </row>
    <row r="18024" spans="1:1">
      <c r="A18024" s="2"/>
    </row>
    <row r="18026" spans="1:1">
      <c r="A18026" s="2"/>
    </row>
  </sheetData>
  <sortState xmlns:xlrd2="http://schemas.microsoft.com/office/spreadsheetml/2017/richdata2" ref="A1:B18031">
    <sortCondition ref="A18014:A1803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B9088895A5D041875F38DED26D0B05" ma:contentTypeVersion="7" ma:contentTypeDescription="Skapa ett nytt dokument." ma:contentTypeScope="" ma:versionID="ebb3a315ad5c9fc3e0d2bbf02f62eaf6">
  <xsd:schema xmlns:xsd="http://www.w3.org/2001/XMLSchema" xmlns:xs="http://www.w3.org/2001/XMLSchema" xmlns:p="http://schemas.microsoft.com/office/2006/metadata/properties" xmlns:ns2="fd7ee75f-8cf3-4132-b60f-58796491c5f4" targetNamespace="http://schemas.microsoft.com/office/2006/metadata/properties" ma:root="true" ma:fieldsID="c8608f3e1589b03bb07119c923015071" ns2:_="">
    <xsd:import namespace="fd7ee75f-8cf3-4132-b60f-58796491c5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7ee75f-8cf3-4132-b60f-58796491c5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C87A350-A3FA-4B88-BE3F-A7D86557C5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2400EE1-F70D-4490-A03E-814AABD1A3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7ee75f-8cf3-4132-b60f-58796491c5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BFFA53-EAD1-4C5A-AC07-AB4595BAFC4D}">
  <ds:schemaRefs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fd7ee75f-8cf3-4132-b60f-58796491c5f4"/>
    <ds:schemaRef ds:uri="http://purl.org/dc/terms/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Spec</vt:lpstr>
      <vt:lpstr>Lista</vt:lpstr>
      <vt:lpstr>Benämning</vt:lpstr>
      <vt:lpstr>Spec!Utskriftsområde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Jussi Laurikainen</dc:creator>
  <cp:keywords/>
  <dc:description/>
  <cp:lastModifiedBy>Sami Kaskela</cp:lastModifiedBy>
  <cp:revision/>
  <cp:lastPrinted>2023-03-06T15:34:31Z</cp:lastPrinted>
  <dcterms:created xsi:type="dcterms:W3CDTF">2019-12-27T14:08:31Z</dcterms:created>
  <dcterms:modified xsi:type="dcterms:W3CDTF">2023-12-20T08:32:58Z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0x0101003EB9088895A5D041875F38DED26D0B05</vt:lpwstr>
  </property>
</Properties>
</file>